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F9168366-6285-40B0-9A71-017F9C1832C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PPI!$A$3:$N$102</definedName>
    <definedName name="_xlnm.Print_Area" localSheetId="0">PPI!$A$1:$N$104</definedName>
    <definedName name="_xlnm.Print_Titles" localSheetId="0">PPI!$1:$3</definedName>
  </definedNames>
  <calcPr calcId="191029"/>
</workbook>
</file>

<file path=xl/calcChain.xml><?xml version="1.0" encoding="utf-8"?>
<calcChain xmlns="http://schemas.openxmlformats.org/spreadsheetml/2006/main">
  <c r="N30" i="1" l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L88" i="1"/>
  <c r="K88" i="1"/>
  <c r="J88" i="1"/>
  <c r="I88" i="1"/>
  <c r="H88" i="1"/>
  <c r="L87" i="1"/>
  <c r="K87" i="1"/>
  <c r="J87" i="1"/>
  <c r="I87" i="1"/>
  <c r="H87" i="1"/>
  <c r="L86" i="1"/>
  <c r="K86" i="1"/>
  <c r="J86" i="1"/>
  <c r="I86" i="1"/>
  <c r="H86" i="1"/>
  <c r="L73" i="1"/>
  <c r="K73" i="1"/>
  <c r="J73" i="1"/>
  <c r="I73" i="1"/>
  <c r="H73" i="1"/>
  <c r="N87" i="1" l="1"/>
  <c r="N88" i="1"/>
  <c r="M87" i="1"/>
  <c r="N86" i="1"/>
  <c r="M86" i="1"/>
  <c r="M88" i="1"/>
  <c r="N73" i="1"/>
  <c r="M73" i="1"/>
  <c r="J92" i="1" l="1"/>
  <c r="I92" i="1"/>
  <c r="H92" i="1"/>
  <c r="J91" i="1"/>
  <c r="I91" i="1"/>
  <c r="H91" i="1"/>
  <c r="J90" i="1"/>
  <c r="I90" i="1"/>
  <c r="H90" i="1"/>
  <c r="J89" i="1"/>
  <c r="I89" i="1"/>
  <c r="H89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N91" i="1" l="1"/>
  <c r="M91" i="1"/>
  <c r="L91" i="1"/>
  <c r="K91" i="1"/>
  <c r="N90" i="1"/>
  <c r="M90" i="1"/>
  <c r="L90" i="1"/>
  <c r="K90" i="1"/>
  <c r="N89" i="1"/>
  <c r="M89" i="1"/>
  <c r="L89" i="1"/>
  <c r="K89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92" i="1" l="1"/>
  <c r="M92" i="1"/>
  <c r="L92" i="1"/>
  <c r="K92" i="1"/>
  <c r="N74" i="1"/>
  <c r="M74" i="1"/>
  <c r="L74" i="1"/>
  <c r="K74" i="1"/>
  <c r="L7" i="1"/>
  <c r="K7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M4" i="1" l="1"/>
  <c r="N4" i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  <c r="L66" i="1"/>
  <c r="K66" i="1"/>
  <c r="N66" i="1"/>
  <c r="M66" i="1"/>
  <c r="L35" i="1"/>
  <c r="K35" i="1"/>
  <c r="N35" i="1"/>
  <c r="M35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6" i="1"/>
  <c r="K6" i="1"/>
  <c r="L5" i="1"/>
  <c r="K5" i="1"/>
  <c r="L4" i="1"/>
  <c r="K4" i="1"/>
</calcChain>
</file>

<file path=xl/sharedStrings.xml><?xml version="1.0" encoding="utf-8"?>
<sst xmlns="http://schemas.openxmlformats.org/spreadsheetml/2006/main" count="677" uniqueCount="362">
  <si>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</si>
  <si>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</si>
  <si>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</si>
  <si>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</si>
  <si>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</si>
  <si>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</si>
  <si>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</si>
  <si>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</si>
  <si>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</si>
  <si>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</si>
  <si>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</si>
  <si>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</si>
  <si>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</si>
  <si>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</si>
  <si>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</si>
  <si>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</si>
  <si>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</si>
  <si>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</si>
  <si>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</si>
  <si>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</si>
  <si>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</si>
  <si>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</si>
  <si>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</si>
  <si>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</si>
  <si>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</si>
  <si>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</si>
  <si>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</si>
  <si>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</si>
  <si>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</si>
  <si>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</si>
  <si>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</si>
  <si>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</si>
  <si>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</si>
  <si>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</si>
  <si>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</si>
  <si>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</si>
  <si>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</si>
  <si>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</si>
  <si>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</si>
  <si>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</si>
  <si>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E0041</t>
  </si>
  <si>
    <t>E0083</t>
  </si>
  <si>
    <t>E0101</t>
  </si>
  <si>
    <t>I. Presidencia Municipal</t>
  </si>
  <si>
    <t>E0102</t>
  </si>
  <si>
    <t>E0103</t>
  </si>
  <si>
    <t>III. Tesorería Municipal</t>
  </si>
  <si>
    <t>E0105</t>
  </si>
  <si>
    <t>V. Oficialía Mayor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</si>
  <si>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</si>
  <si>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</si>
  <si>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</si>
  <si>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</si>
  <si>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</si>
  <si>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</si>
  <si>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</si>
  <si>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</si>
  <si>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</si>
  <si>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</si>
  <si>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</si>
  <si>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</si>
  <si>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</si>
  <si>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</si>
  <si>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</si>
  <si>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</si>
  <si>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</si>
  <si>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</si>
  <si>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XXIII. Dirección de Salud</t>
  </si>
  <si>
    <t>E0124</t>
  </si>
  <si>
    <t>E0125</t>
  </si>
  <si>
    <t>E0126</t>
  </si>
  <si>
    <t>E0127</t>
  </si>
  <si>
    <t>J0101</t>
  </si>
  <si>
    <t>Jubilaciones</t>
  </si>
  <si>
    <t>K0019</t>
  </si>
  <si>
    <t>K0024</t>
  </si>
  <si>
    <t>OBRAS PUBLICAS</t>
  </si>
  <si>
    <t>K0056</t>
  </si>
  <si>
    <t>K0057</t>
  </si>
  <si>
    <t>K0058</t>
  </si>
  <si>
    <t>K0072</t>
  </si>
  <si>
    <t>K0111</t>
  </si>
  <si>
    <t>K0120</t>
  </si>
  <si>
    <t>K0133</t>
  </si>
  <si>
    <t>K0134</t>
  </si>
  <si>
    <t>K0139</t>
  </si>
  <si>
    <t>K0144</t>
  </si>
  <si>
    <t>K0147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</si>
  <si>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</si>
  <si>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</si>
  <si>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</si>
  <si>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</si>
  <si>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</si>
  <si>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</si>
  <si>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</si>
  <si>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</si>
  <si>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</si>
  <si>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</si>
  <si>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</si>
  <si>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</si>
  <si>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</si>
  <si>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</si>
  <si>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K0209</t>
  </si>
  <si>
    <t>Programa de Bordería</t>
  </si>
  <si>
    <t>K0210</t>
  </si>
  <si>
    <t>K0212</t>
  </si>
  <si>
    <t>K0213</t>
  </si>
  <si>
    <t>Plantas Solares</t>
  </si>
  <si>
    <t>K0214</t>
  </si>
  <si>
    <t>K0215</t>
  </si>
  <si>
    <t>En materia de Agua (CEAG)</t>
  </si>
  <si>
    <t>K0216</t>
  </si>
  <si>
    <t>K0217</t>
  </si>
  <si>
    <t>K0218</t>
  </si>
  <si>
    <t>K0219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</si>
  <si>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</si>
  <si>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</si>
  <si>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</si>
  <si>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</si>
  <si>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</si>
  <si>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</si>
  <si>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</si>
  <si>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</si>
  <si>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</si>
  <si>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</si>
  <si>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</si>
  <si>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K0226</t>
  </si>
  <si>
    <t>GTO me mueve CODE</t>
  </si>
  <si>
    <t>K0227</t>
  </si>
  <si>
    <t>K0228</t>
  </si>
  <si>
    <t>K0229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</si>
  <si>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</si>
  <si>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</si>
  <si>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</si>
  <si>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</si>
  <si>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</si>
  <si>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</si>
  <si>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</si>
  <si>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</si>
  <si>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</si>
  <si>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</si>
  <si>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</si>
  <si>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</si>
  <si>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</si>
  <si>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</si>
  <si>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</si>
  <si>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</si>
  <si>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</si>
  <si>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</si>
  <si>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</si>
  <si>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S0104</t>
  </si>
  <si>
    <t>Seg Pública FORTASEG</t>
  </si>
  <si>
    <t>S0105</t>
  </si>
  <si>
    <t>S0106</t>
  </si>
  <si>
    <t>S0107</t>
  </si>
  <si>
    <t>CSA CLT Y SALONES CU</t>
  </si>
  <si>
    <t>S0108</t>
  </si>
  <si>
    <t>S0109</t>
  </si>
  <si>
    <t>S0110</t>
  </si>
  <si>
    <t>Programa Mi Fruto Gto.</t>
  </si>
  <si>
    <t>S0111</t>
  </si>
  <si>
    <t>S0112</t>
  </si>
  <si>
    <t>S0113</t>
  </si>
  <si>
    <t>S0114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</si>
  <si>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</si>
  <si>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</si>
  <si>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</si>
  <si>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</si>
  <si>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</si>
  <si>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</si>
  <si>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</si>
  <si>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</si>
  <si>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</si>
  <si>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</si>
  <si>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</si>
  <si>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</si>
  <si>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</si>
  <si>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</si>
  <si>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</si>
  <si>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</si>
  <si>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</si>
  <si>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</si>
  <si>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</si>
  <si>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</si>
  <si>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</si>
  <si>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</si>
  <si>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</si>
  <si>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</si>
  <si>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</si>
  <si>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</si>
  <si>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</si>
  <si>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</si>
  <si>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</si>
  <si>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</si>
  <si>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</si>
  <si>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</si>
  <si>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</si>
  <si>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</si>
  <si>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</si>
  <si>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</si>
  <si>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</si>
  <si>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</si>
  <si>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</si>
  <si>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</si>
  <si>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</si>
  <si>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</si>
  <si>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</si>
  <si>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</si>
  <si>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</si>
  <si>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</si>
  <si>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</si>
  <si>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</si>
  <si>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</si>
  <si>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</si>
  <si>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</si>
  <si>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</si>
  <si>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</si>
  <si>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</si>
  <si>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</si>
  <si>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</si>
  <si>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</si>
  <si>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</si>
  <si>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</si>
  <si>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</si>
  <si>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</si>
  <si>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</si>
  <si>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</si>
  <si>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</si>
  <si>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</si>
  <si>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</si>
  <si>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</si>
  <si>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</si>
  <si>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</si>
  <si>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</si>
  <si>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</si>
  <si>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</si>
  <si>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</si>
  <si>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</si>
  <si>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</si>
  <si>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</si>
  <si>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</si>
  <si>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</si>
  <si>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</si>
  <si>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</si>
  <si>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</si>
  <si>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</si>
  <si>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</si>
  <si>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</si>
  <si>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</si>
  <si>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</si>
  <si>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</si>
  <si>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</si>
  <si>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</si>
  <si>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</si>
  <si>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</si>
  <si>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</si>
  <si>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</si>
  <si>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</si>
  <si>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</si>
  <si>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</si>
  <si>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</si>
  <si>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</si>
  <si>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K0236</t>
  </si>
  <si>
    <t>Programa Migrantes</t>
  </si>
  <si>
    <t>K0237</t>
  </si>
  <si>
    <t>Prog Mi Ganado Produ</t>
  </si>
  <si>
    <t>K0238</t>
  </si>
  <si>
    <t>Prog Vive Mejor Impu</t>
  </si>
  <si>
    <t>Programa Mi Ganado Productivo</t>
  </si>
  <si>
    <t>Programa Vive Mejor con Impulso</t>
  </si>
  <si>
    <t>K0240</t>
  </si>
  <si>
    <t>K0241</t>
  </si>
  <si>
    <t>K0242</t>
  </si>
  <si>
    <t>K0243</t>
  </si>
  <si>
    <t>K0244</t>
  </si>
  <si>
    <t>K0245</t>
  </si>
  <si>
    <t>S0117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</si>
  <si>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</si>
  <si>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</si>
  <si>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</si>
  <si>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</si>
  <si>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Rehabilitación de Bordo de la Ceja</t>
  </si>
  <si>
    <t>Prog Modulo Deporte</t>
  </si>
  <si>
    <t>Prog Migrante Sin Fr</t>
  </si>
  <si>
    <t>Prog Trabajemos Junt</t>
  </si>
  <si>
    <t>Prog Pavim Americ, B</t>
  </si>
  <si>
    <t>Prog Drenaje y Pta t</t>
  </si>
  <si>
    <t>Prog Rehab Bordo la</t>
  </si>
  <si>
    <t>K0301</t>
  </si>
  <si>
    <t>Centros Impulso</t>
  </si>
  <si>
    <t>K0302</t>
  </si>
  <si>
    <t>Serv Basicos GTO</t>
  </si>
  <si>
    <t>K0303</t>
  </si>
  <si>
    <t>Serv en mi Comunidad</t>
  </si>
  <si>
    <t>K0304</t>
  </si>
  <si>
    <t>Prog GTO me mueve 20</t>
  </si>
  <si>
    <t>K0305</t>
  </si>
  <si>
    <t>Prog Conec camino ru</t>
  </si>
  <si>
    <t>K0306</t>
  </si>
  <si>
    <t>Prog Captemos agua 2</t>
  </si>
  <si>
    <t>K0307</t>
  </si>
  <si>
    <t>S0001</t>
  </si>
  <si>
    <t>Fortaseg</t>
  </si>
  <si>
    <t>S0002</t>
  </si>
  <si>
    <t>Conv Entidad Fed (IEC)</t>
  </si>
  <si>
    <t>S0003</t>
  </si>
  <si>
    <t>Semilla de Maiz</t>
  </si>
  <si>
    <t>S0004</t>
  </si>
  <si>
    <t>Prog Fest y Ev Gast</t>
  </si>
  <si>
    <t>S0005</t>
  </si>
  <si>
    <t>Prog FIDEA 19</t>
  </si>
  <si>
    <t>Infraestructura Productiva para Vías de Comunicación</t>
  </si>
  <si>
    <t>Programa Migrantes  Apoyo sin Fronteras vertiente 2x1 2019</t>
  </si>
  <si>
    <t>Planta de Tratamiento de la localidad de Tejocote (Domingo)</t>
  </si>
  <si>
    <t>Conv Entidad Fed (Centros Impulso)</t>
  </si>
  <si>
    <t>Conv Entidad Fed (Servicios Básicos GTO)</t>
  </si>
  <si>
    <t>Conv Entidad Fed Servicios Básicos en mi Comunidad</t>
  </si>
  <si>
    <t>Convenio con Gobierno del Estado (Programa GTO Me Mueve 2020)</t>
  </si>
  <si>
    <t>Convenio con Gobierno del Estado (Conectando mi camino Rural 2020)</t>
  </si>
  <si>
    <t>Captemos agua 2020</t>
  </si>
  <si>
    <t>Mi Ganado Productivo 2020</t>
  </si>
  <si>
    <t xml:space="preserve"> 37,861,306.32 </t>
  </si>
  <si>
    <t>VIII. Dirección de Seguridad Pública, Tránsito y V</t>
  </si>
  <si>
    <t>XIV. Dirección de Desarrollo Urbano</t>
  </si>
  <si>
    <t>K0308</t>
  </si>
  <si>
    <t>K0309</t>
  </si>
  <si>
    <t>K0310</t>
  </si>
  <si>
    <t>K0311</t>
  </si>
  <si>
    <t>K0312</t>
  </si>
  <si>
    <t>K0313</t>
  </si>
  <si>
    <t>K0314</t>
  </si>
  <si>
    <t>Des Forest Sust 20</t>
  </si>
  <si>
    <t>S0006</t>
  </si>
  <si>
    <t>Conv Edo FESP 2020</t>
  </si>
  <si>
    <t>S0007</t>
  </si>
  <si>
    <t>Pyme al 100 2020</t>
  </si>
  <si>
    <t>S0008</t>
  </si>
  <si>
    <t>Hij Maguey salman 20</t>
  </si>
  <si>
    <t>S0009</t>
  </si>
  <si>
    <t>Semilla de Avena 20</t>
  </si>
  <si>
    <t>S0010</t>
  </si>
  <si>
    <t>Fertil Chiles 20 Ben</t>
  </si>
  <si>
    <t>S0011</t>
  </si>
  <si>
    <t>Patio Prod Gto Hort</t>
  </si>
  <si>
    <t>S0012</t>
  </si>
  <si>
    <t>CESAVEG 20</t>
  </si>
  <si>
    <t>Prog PVMI 2020</t>
  </si>
  <si>
    <t>Prog PEMC 2020</t>
  </si>
  <si>
    <t>Border FIBIR 20 Ben</t>
  </si>
  <si>
    <t>Mód Deporte Esparta</t>
  </si>
  <si>
    <t>Conv Macro GEG 20</t>
  </si>
  <si>
    <t>SMDIF 20 Benef</t>
  </si>
  <si>
    <t>Mi Colonia Color 20</t>
  </si>
  <si>
    <t>K0315</t>
  </si>
  <si>
    <t>Conv Edo Viv EspCol</t>
  </si>
  <si>
    <t>S0013</t>
  </si>
  <si>
    <t>SMAOT DIR REC NAT</t>
  </si>
  <si>
    <t>S0014</t>
  </si>
  <si>
    <t>SMAOT DIR CAL AIRE</t>
  </si>
  <si>
    <t>S0015</t>
  </si>
  <si>
    <t>SMAOT DGOET 20</t>
  </si>
  <si>
    <t>MUNICIPIO DE SAN FELIPE
Programas y Proyectos de Inversión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</si>
</sst>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.00_ ;\-#,##0.00\ "/>
    <numFmt numFmtId="167" formatCode="0.0%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11" fillId="0" borderId="7" xfId="0" applyFont="1" applyBorder="1" applyProtection="1">
      <protection locked="0"/>
    </xf>
    <xf numFmtId="10" fontId="11" fillId="0" borderId="7" xfId="17" applyNumberFormat="1" applyFont="1" applyBorder="1" applyProtection="1">
      <protection locked="0"/>
    </xf>
    <xf numFmtId="10" fontId="11" fillId="0" borderId="0" xfId="17" applyNumberFormat="1" applyFont="1" applyProtection="1">
      <protection locked="0"/>
    </xf>
    <xf numFmtId="0" fontId="12" fillId="0" borderId="0" xfId="0" applyFont="1" applyProtection="1">
      <protection locked="0"/>
    </xf>
    <xf numFmtId="10" fontId="12" fillId="0" borderId="0" xfId="17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10" fontId="13" fillId="0" borderId="0" xfId="17" applyNumberFormat="1" applyFont="1" applyProtection="1">
      <protection locked="0"/>
    </xf>
    <xf numFmtId="0" fontId="13" fillId="0" borderId="0" xfId="0" applyFont="1" applyFill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66" fontId="11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Border="1" applyAlignment="1" applyProtection="1">
      <alignment horizontal="center" vertical="top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Font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5" fontId="4" fillId="4" borderId="3" xfId="0" applyNumberFormat="1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11" fillId="0" borderId="0" xfId="17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ill="1" applyBorder="1" applyAlignment="1" applyProtection="1">
      <alignment horizontal="center" vertical="top"/>
      <protection locked="0"/>
    </xf>
    <xf numFmtId="165" fontId="11" fillId="0" borderId="7" xfId="0" applyNumberFormat="1" applyFont="1" applyBorder="1" applyAlignment="1" applyProtection="1">
      <alignment horizontal="center"/>
      <protection locked="0"/>
    </xf>
    <xf numFmtId="165" fontId="0" fillId="5" borderId="0" xfId="0" applyNumberFormat="1" applyFont="1" applyFill="1" applyAlignment="1" applyProtection="1">
      <alignment horizontal="center"/>
      <protection locked="0"/>
    </xf>
    <xf numFmtId="165" fontId="0" fillId="0" borderId="0" xfId="17" applyNumberFormat="1" applyFont="1" applyFill="1" applyAlignment="1" applyProtection="1">
      <alignment horizontal="center" vertical="top"/>
      <protection locked="0"/>
    </xf>
    <xf numFmtId="167" fontId="11" fillId="0" borderId="0" xfId="17" applyNumberFormat="1" applyFont="1" applyFill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</cellXfs>
  <cellStyles count="19">
    <cellStyle name="Euro" xfId="1" xr:uid="{00000000-0005-0000-0000-000000000000}"/>
    <cellStyle name="Millares" xfId="18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3"/>
  <sheetViews>
    <sheetView showGridLines="0" tabSelected="1" zoomScale="85" zoomScaleNormal="85" workbookViewId="0">
      <selection sqref="A1:N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8" width="13.33203125" style="48" customWidth="1"/>
    <col min="9" max="9" width="13.33203125" style="45" customWidth="1"/>
    <col min="10" max="10" width="15.6640625" style="45" customWidth="1"/>
    <col min="11" max="14" width="11.83203125" style="4" customWidth="1"/>
    <col min="15" max="16" width="12" style="4" customWidth="1"/>
    <col min="17" max="17" width="14.5" style="4" customWidth="1"/>
    <col min="18" max="27" width="12" style="4" customWidth="1"/>
    <col min="28" max="16384" width="12" style="4"/>
  </cols>
  <sheetData>
    <row r="1" spans="1:27" s="1" customFormat="1" ht="35.1" customHeight="1" x14ac:dyDescent="0.2">
      <c r="A1" s="59" t="s">
        <v>361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7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49" t="s">
        <v>8</v>
      </c>
      <c r="J2" s="50"/>
      <c r="K2" s="15" t="s">
        <v>15</v>
      </c>
      <c r="L2" s="14"/>
      <c r="M2" s="16" t="s">
        <v>14</v>
      </c>
      <c r="N2" s="17"/>
    </row>
    <row r="3" spans="1:27" s="1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51" t="s">
        <v>4</v>
      </c>
      <c r="J3" s="51" t="s">
        <v>7</v>
      </c>
      <c r="K3" s="20" t="s">
        <v>10</v>
      </c>
      <c r="L3" s="20" t="s">
        <v>11</v>
      </c>
      <c r="M3" s="21" t="s">
        <v>12</v>
      </c>
      <c r="N3" s="21" t="s">
        <v>13</v>
      </c>
    </row>
    <row r="4" spans="1:27" s="37" customFormat="1" x14ac:dyDescent="0.2">
      <c r="A4" s="37" t="s">
        <v>42</v>
      </c>
      <c r="B4" s="37" t="s">
        <v>43</v>
      </c>
      <c r="C4" s="37" t="s">
        <v>43</v>
      </c>
      <c r="D4" s="38" t="s">
        <v>167</v>
      </c>
      <c r="E4" s="39">
        <v>33918705.57</v>
      </c>
      <c r="F4" s="39">
        <v>35026181.890000001</v>
      </c>
      <c r="G4" s="39">
        <v>34247030.210000001</v>
      </c>
      <c r="H4" s="40">
        <v>0</v>
      </c>
      <c r="I4" s="52">
        <v>100</v>
      </c>
      <c r="J4" s="52">
        <v>100</v>
      </c>
      <c r="K4" s="40">
        <f t="shared" ref="K4:K35" si="0">IF(E4=0,0,G4/E4)</f>
        <v>1.0096797514670015</v>
      </c>
      <c r="L4" s="40">
        <f t="shared" ref="L4:L66" si="1">IF(F4=0,0,G4/F4)</f>
        <v>0.97775516376729465</v>
      </c>
      <c r="M4" s="40">
        <f>IF(J4="N/D","N/D",IF(H4=0,0,J4/H4))</f>
        <v>0</v>
      </c>
      <c r="N4" s="40">
        <f>IF(J4="N/D","N/D",IF(I4=0,0,J4/I4))</f>
        <v>1</v>
      </c>
      <c r="AA4" s="37" t="s">
        <v>191</v>
      </c>
    </row>
    <row r="5" spans="1:27" s="37" customFormat="1" x14ac:dyDescent="0.2">
      <c r="A5" s="37" t="s">
        <v>44</v>
      </c>
      <c r="B5" s="37" t="s">
        <v>192</v>
      </c>
      <c r="C5" s="37" t="s">
        <v>192</v>
      </c>
      <c r="D5" s="38" t="s">
        <v>168</v>
      </c>
      <c r="E5" s="39">
        <v>1997012.82</v>
      </c>
      <c r="F5" s="39">
        <v>1961201.49</v>
      </c>
      <c r="G5" s="39">
        <v>1843183.27</v>
      </c>
      <c r="H5" s="41">
        <v>0</v>
      </c>
      <c r="I5" s="52">
        <v>578</v>
      </c>
      <c r="J5" s="52">
        <v>0</v>
      </c>
      <c r="K5" s="40">
        <f t="shared" si="0"/>
        <v>0.92297017402221782</v>
      </c>
      <c r="L5" s="40">
        <f t="shared" si="1"/>
        <v>0.93982351094379402</v>
      </c>
      <c r="M5" s="40">
        <f t="shared" ref="M5:M30" si="2">IF(J5="N/D","N/D",IF(H5=0,0,J5/H5))</f>
        <v>0</v>
      </c>
      <c r="N5" s="40">
        <f t="shared" ref="N5:N30" si="3">IF(J5="N/D","N/D",IF(I5=0,0,J5/I5))</f>
        <v>0</v>
      </c>
    </row>
    <row r="6" spans="1:27" s="37" customFormat="1" x14ac:dyDescent="0.2">
      <c r="A6" s="37" t="s">
        <v>45</v>
      </c>
      <c r="B6" s="37" t="s">
        <v>46</v>
      </c>
      <c r="C6" s="37" t="s">
        <v>46</v>
      </c>
      <c r="D6" s="38" t="s">
        <v>169</v>
      </c>
      <c r="E6" s="39">
        <v>25888900.800000001</v>
      </c>
      <c r="F6" s="39">
        <v>12619335.300000001</v>
      </c>
      <c r="G6" s="39">
        <v>6259196.3799999999</v>
      </c>
      <c r="H6" s="41" t="s">
        <v>321</v>
      </c>
      <c r="I6" s="52" t="s">
        <v>321</v>
      </c>
      <c r="J6" s="52">
        <v>87767585.486486003</v>
      </c>
      <c r="K6" s="40">
        <f t="shared" si="0"/>
        <v>0.24177142275580893</v>
      </c>
      <c r="L6" s="40">
        <f t="shared" si="1"/>
        <v>0.49600048110299433</v>
      </c>
      <c r="M6" s="40">
        <f t="shared" si="2"/>
        <v>2.3181341062213514</v>
      </c>
      <c r="N6" s="40">
        <f t="shared" si="3"/>
        <v>2.3181341062213514</v>
      </c>
    </row>
    <row r="7" spans="1:27" s="37" customFormat="1" x14ac:dyDescent="0.2">
      <c r="A7" s="37" t="s">
        <v>143</v>
      </c>
      <c r="B7" s="37" t="s">
        <v>144</v>
      </c>
      <c r="C7" s="37" t="s">
        <v>144</v>
      </c>
      <c r="D7" s="38" t="s">
        <v>190</v>
      </c>
      <c r="E7" s="39">
        <v>3455736.75</v>
      </c>
      <c r="F7" s="39">
        <v>3324245.25</v>
      </c>
      <c r="G7" s="39">
        <v>2906491.15</v>
      </c>
      <c r="H7" s="40">
        <v>0</v>
      </c>
      <c r="I7" s="40">
        <v>0</v>
      </c>
      <c r="J7" s="58">
        <v>0</v>
      </c>
      <c r="K7" s="40">
        <f>IF(E7=0,0,G7/E7)</f>
        <v>0.84106266196347279</v>
      </c>
      <c r="L7" s="40">
        <f>IF(F7=0,0,G7/F7)</f>
        <v>0.87433114328733719</v>
      </c>
      <c r="M7" s="40">
        <f t="shared" si="2"/>
        <v>0</v>
      </c>
      <c r="N7" s="40">
        <f t="shared" si="3"/>
        <v>0</v>
      </c>
    </row>
    <row r="8" spans="1:27" s="37" customFormat="1" x14ac:dyDescent="0.2">
      <c r="A8" s="37" t="s">
        <v>47</v>
      </c>
      <c r="B8" s="37" t="s">
        <v>48</v>
      </c>
      <c r="C8" s="37" t="s">
        <v>48</v>
      </c>
      <c r="D8" s="38" t="s">
        <v>170</v>
      </c>
      <c r="E8" s="39">
        <v>11325694.34</v>
      </c>
      <c r="F8" s="39">
        <v>10082894.77</v>
      </c>
      <c r="G8" s="39">
        <v>9100086.1899999995</v>
      </c>
      <c r="H8" s="52">
        <v>0</v>
      </c>
      <c r="I8" s="52">
        <v>0</v>
      </c>
      <c r="J8" s="57">
        <v>0</v>
      </c>
      <c r="K8" s="40">
        <f t="shared" si="0"/>
        <v>0.80349035713072225</v>
      </c>
      <c r="L8" s="40">
        <f t="shared" si="1"/>
        <v>0.90252714102261722</v>
      </c>
      <c r="M8" s="40">
        <f t="shared" si="2"/>
        <v>0</v>
      </c>
      <c r="N8" s="40">
        <f t="shared" si="3"/>
        <v>0</v>
      </c>
    </row>
    <row r="9" spans="1:27" s="37" customFormat="1" x14ac:dyDescent="0.2">
      <c r="A9" s="37" t="s">
        <v>49</v>
      </c>
      <c r="B9" s="37" t="s">
        <v>193</v>
      </c>
      <c r="C9" s="37" t="s">
        <v>193</v>
      </c>
      <c r="D9" s="38" t="s">
        <v>165</v>
      </c>
      <c r="E9" s="39">
        <v>11084145.699999999</v>
      </c>
      <c r="F9" s="39">
        <v>13424925.789999999</v>
      </c>
      <c r="G9" s="39">
        <v>12335520.029999999</v>
      </c>
      <c r="H9" s="52">
        <v>0</v>
      </c>
      <c r="I9" s="52">
        <v>115764</v>
      </c>
      <c r="J9" s="52">
        <v>74.962855464565308</v>
      </c>
      <c r="K9" s="40">
        <f t="shared" si="0"/>
        <v>1.112897679610978</v>
      </c>
      <c r="L9" s="40">
        <f t="shared" si="1"/>
        <v>0.91885200879013573</v>
      </c>
      <c r="M9" s="40">
        <f t="shared" si="2"/>
        <v>0</v>
      </c>
      <c r="N9" s="40">
        <f t="shared" si="3"/>
        <v>6.4754893977890635E-4</v>
      </c>
    </row>
    <row r="10" spans="1:27" s="37" customFormat="1" x14ac:dyDescent="0.2">
      <c r="A10" s="37" t="s">
        <v>50</v>
      </c>
      <c r="B10" s="37" t="s">
        <v>194</v>
      </c>
      <c r="C10" s="37" t="s">
        <v>194</v>
      </c>
      <c r="D10" s="38" t="s">
        <v>171</v>
      </c>
      <c r="E10" s="39">
        <v>6074074.2000000002</v>
      </c>
      <c r="F10" s="39">
        <v>4867599</v>
      </c>
      <c r="G10" s="39">
        <v>4400364.4000000004</v>
      </c>
      <c r="H10" s="57">
        <v>0</v>
      </c>
      <c r="I10" s="57">
        <v>0</v>
      </c>
      <c r="J10" s="57">
        <v>0</v>
      </c>
      <c r="K10" s="40">
        <f t="shared" si="0"/>
        <v>0.72445022156627592</v>
      </c>
      <c r="L10" s="40">
        <f t="shared" si="1"/>
        <v>0.90401127948296489</v>
      </c>
      <c r="M10" s="40">
        <f t="shared" si="2"/>
        <v>0</v>
      </c>
      <c r="N10" s="40">
        <f t="shared" si="3"/>
        <v>0</v>
      </c>
    </row>
    <row r="11" spans="1:27" s="37" customFormat="1" x14ac:dyDescent="0.2">
      <c r="A11" s="37" t="s">
        <v>51</v>
      </c>
      <c r="B11" s="37" t="s">
        <v>322</v>
      </c>
      <c r="C11" s="37" t="s">
        <v>195</v>
      </c>
      <c r="D11" s="38" t="s">
        <v>172</v>
      </c>
      <c r="E11" s="39">
        <v>44438651.270000003</v>
      </c>
      <c r="F11" s="39">
        <v>42664676.340000004</v>
      </c>
      <c r="G11" s="39">
        <v>42664676.340000004</v>
      </c>
      <c r="H11" s="42">
        <v>0</v>
      </c>
      <c r="I11" s="53">
        <v>1500</v>
      </c>
      <c r="J11" s="53">
        <v>93.4</v>
      </c>
      <c r="K11" s="40">
        <f t="shared" si="0"/>
        <v>0.96008036069272906</v>
      </c>
      <c r="L11" s="40">
        <f t="shared" si="1"/>
        <v>1</v>
      </c>
      <c r="M11" s="40">
        <f t="shared" si="2"/>
        <v>0</v>
      </c>
      <c r="N11" s="40">
        <f t="shared" si="3"/>
        <v>6.2266666666666672E-2</v>
      </c>
    </row>
    <row r="12" spans="1:27" s="37" customFormat="1" x14ac:dyDescent="0.2">
      <c r="A12" s="37" t="s">
        <v>52</v>
      </c>
      <c r="B12" s="37" t="s">
        <v>196</v>
      </c>
      <c r="C12" s="37" t="s">
        <v>196</v>
      </c>
      <c r="D12" s="38" t="s">
        <v>173</v>
      </c>
      <c r="E12" s="39">
        <v>12641726.01</v>
      </c>
      <c r="F12" s="39">
        <v>12272917.84</v>
      </c>
      <c r="G12" s="39">
        <v>10006214.15</v>
      </c>
      <c r="H12" s="42">
        <v>0</v>
      </c>
      <c r="I12" s="53">
        <v>100</v>
      </c>
      <c r="J12" s="53">
        <v>25</v>
      </c>
      <c r="K12" s="40">
        <f t="shared" si="0"/>
        <v>0.79152278273431753</v>
      </c>
      <c r="L12" s="40">
        <f t="shared" si="1"/>
        <v>0.81530849309425513</v>
      </c>
      <c r="M12" s="40">
        <f t="shared" si="2"/>
        <v>0</v>
      </c>
      <c r="N12" s="40">
        <f t="shared" si="3"/>
        <v>0.25</v>
      </c>
    </row>
    <row r="13" spans="1:27" s="37" customFormat="1" x14ac:dyDescent="0.2">
      <c r="A13" s="37" t="s">
        <v>53</v>
      </c>
      <c r="B13" s="37" t="s">
        <v>197</v>
      </c>
      <c r="C13" s="37" t="s">
        <v>197</v>
      </c>
      <c r="D13" s="38" t="s">
        <v>174</v>
      </c>
      <c r="E13" s="39">
        <v>419095.54</v>
      </c>
      <c r="F13" s="39">
        <v>422155.55</v>
      </c>
      <c r="G13" s="39">
        <v>419560.51</v>
      </c>
      <c r="H13" s="42">
        <v>584</v>
      </c>
      <c r="I13" s="53">
        <v>400</v>
      </c>
      <c r="J13" s="52">
        <v>93.25</v>
      </c>
      <c r="K13" s="40">
        <f t="shared" si="0"/>
        <v>1.001109460625613</v>
      </c>
      <c r="L13" s="40">
        <f t="shared" si="1"/>
        <v>0.9938528819531095</v>
      </c>
      <c r="M13" s="40">
        <f t="shared" si="2"/>
        <v>0.15967465753424659</v>
      </c>
      <c r="N13" s="40">
        <f t="shared" si="3"/>
        <v>0.233125</v>
      </c>
    </row>
    <row r="14" spans="1:27" s="37" customFormat="1" x14ac:dyDescent="0.2">
      <c r="A14" s="37" t="s">
        <v>54</v>
      </c>
      <c r="B14" s="37" t="s">
        <v>198</v>
      </c>
      <c r="C14" s="37" t="s">
        <v>198</v>
      </c>
      <c r="D14" s="38" t="s">
        <v>175</v>
      </c>
      <c r="E14" s="39">
        <v>1388873.24</v>
      </c>
      <c r="F14" s="39">
        <v>1135408.4099999999</v>
      </c>
      <c r="G14" s="39">
        <v>1042373.36</v>
      </c>
      <c r="H14" s="52">
        <v>0</v>
      </c>
      <c r="I14" s="52">
        <v>0</v>
      </c>
      <c r="J14" s="57">
        <v>0</v>
      </c>
      <c r="K14" s="40">
        <f t="shared" si="0"/>
        <v>0.75051727542824564</v>
      </c>
      <c r="L14" s="40">
        <f t="shared" si="1"/>
        <v>0.91806027753484765</v>
      </c>
      <c r="M14" s="40">
        <f t="shared" si="2"/>
        <v>0</v>
      </c>
      <c r="N14" s="40">
        <f t="shared" si="3"/>
        <v>0</v>
      </c>
    </row>
    <row r="15" spans="1:27" s="37" customFormat="1" x14ac:dyDescent="0.2">
      <c r="A15" s="37" t="s">
        <v>55</v>
      </c>
      <c r="B15" s="37" t="s">
        <v>199</v>
      </c>
      <c r="C15" s="37" t="s">
        <v>199</v>
      </c>
      <c r="D15" s="38" t="s">
        <v>183</v>
      </c>
      <c r="E15" s="39">
        <v>9937323.8699999992</v>
      </c>
      <c r="F15" s="39">
        <v>9615548.1699999999</v>
      </c>
      <c r="G15" s="39">
        <v>8111116.4699999997</v>
      </c>
      <c r="H15" s="52">
        <v>0</v>
      </c>
      <c r="I15" s="52">
        <v>0</v>
      </c>
      <c r="J15" s="57">
        <v>0</v>
      </c>
      <c r="K15" s="40">
        <f t="shared" si="0"/>
        <v>0.81622744474363196</v>
      </c>
      <c r="L15" s="40">
        <f t="shared" si="1"/>
        <v>0.84354176450451912</v>
      </c>
      <c r="M15" s="40">
        <f t="shared" si="2"/>
        <v>0</v>
      </c>
      <c r="N15" s="40">
        <f t="shared" si="3"/>
        <v>0</v>
      </c>
    </row>
    <row r="16" spans="1:27" s="37" customFormat="1" x14ac:dyDescent="0.2">
      <c r="A16" s="37" t="s">
        <v>56</v>
      </c>
      <c r="B16" s="37" t="s">
        <v>200</v>
      </c>
      <c r="C16" s="37" t="s">
        <v>200</v>
      </c>
      <c r="D16" s="38" t="s">
        <v>177</v>
      </c>
      <c r="E16" s="39">
        <v>9976212.9000000004</v>
      </c>
      <c r="F16" s="39">
        <v>5592170.3600000003</v>
      </c>
      <c r="G16" s="39">
        <v>4659573.5</v>
      </c>
      <c r="H16" s="52">
        <v>0</v>
      </c>
      <c r="I16" s="52">
        <v>0</v>
      </c>
      <c r="J16" s="57">
        <v>0</v>
      </c>
      <c r="K16" s="40">
        <f t="shared" si="0"/>
        <v>0.46706837020288527</v>
      </c>
      <c r="L16" s="40">
        <f t="shared" si="1"/>
        <v>0.83323167930098607</v>
      </c>
      <c r="M16" s="40">
        <f t="shared" si="2"/>
        <v>0</v>
      </c>
      <c r="N16" s="40">
        <f t="shared" si="3"/>
        <v>0</v>
      </c>
    </row>
    <row r="17" spans="1:14" s="37" customFormat="1" x14ac:dyDescent="0.2">
      <c r="A17" s="37" t="s">
        <v>57</v>
      </c>
      <c r="B17" s="37" t="s">
        <v>323</v>
      </c>
      <c r="C17" s="37" t="s">
        <v>201</v>
      </c>
      <c r="D17" s="38" t="s">
        <v>178</v>
      </c>
      <c r="E17" s="39">
        <v>3144384.54</v>
      </c>
      <c r="F17" s="39">
        <v>3378166.74</v>
      </c>
      <c r="G17" s="39">
        <v>2723508.47</v>
      </c>
      <c r="H17" s="52">
        <v>0</v>
      </c>
      <c r="I17" s="52">
        <v>0</v>
      </c>
      <c r="J17" s="57">
        <v>0</v>
      </c>
      <c r="K17" s="40">
        <f t="shared" si="0"/>
        <v>0.86614993661048856</v>
      </c>
      <c r="L17" s="40">
        <f t="shared" si="1"/>
        <v>0.80620901205131157</v>
      </c>
      <c r="M17" s="40">
        <f t="shared" si="2"/>
        <v>0</v>
      </c>
      <c r="N17" s="40">
        <f t="shared" si="3"/>
        <v>0</v>
      </c>
    </row>
    <row r="18" spans="1:14" s="37" customFormat="1" x14ac:dyDescent="0.2">
      <c r="A18" s="37" t="s">
        <v>58</v>
      </c>
      <c r="B18" s="37" t="s">
        <v>202</v>
      </c>
      <c r="C18" s="37" t="s">
        <v>202</v>
      </c>
      <c r="D18" s="38" t="s">
        <v>179</v>
      </c>
      <c r="E18" s="39">
        <v>1740656.84</v>
      </c>
      <c r="F18" s="39">
        <v>1704658.28</v>
      </c>
      <c r="G18" s="39">
        <v>1474582.65</v>
      </c>
      <c r="H18" s="43">
        <v>0</v>
      </c>
      <c r="I18" s="54">
        <v>100</v>
      </c>
      <c r="J18" s="52">
        <v>80</v>
      </c>
      <c r="K18" s="40">
        <f t="shared" si="0"/>
        <v>0.84714150205505168</v>
      </c>
      <c r="L18" s="40">
        <f t="shared" si="1"/>
        <v>0.86503123077547239</v>
      </c>
      <c r="M18" s="40">
        <f t="shared" si="2"/>
        <v>0</v>
      </c>
      <c r="N18" s="40">
        <f t="shared" si="3"/>
        <v>0.8</v>
      </c>
    </row>
    <row r="19" spans="1:14" s="37" customFormat="1" x14ac:dyDescent="0.2">
      <c r="A19" s="37" t="s">
        <v>59</v>
      </c>
      <c r="B19" s="37" t="s">
        <v>203</v>
      </c>
      <c r="C19" s="37" t="s">
        <v>203</v>
      </c>
      <c r="D19" s="38" t="s">
        <v>182</v>
      </c>
      <c r="E19" s="39">
        <v>33194338.399999999</v>
      </c>
      <c r="F19" s="39">
        <v>30649751.73</v>
      </c>
      <c r="G19" s="39">
        <v>29440504.18</v>
      </c>
      <c r="H19" s="52">
        <v>0</v>
      </c>
      <c r="I19" s="52">
        <v>1900</v>
      </c>
      <c r="J19" s="57">
        <v>0</v>
      </c>
      <c r="K19" s="40">
        <f t="shared" si="0"/>
        <v>0.88691341954867819</v>
      </c>
      <c r="L19" s="40">
        <f t="shared" si="1"/>
        <v>0.96054625301201413</v>
      </c>
      <c r="M19" s="40">
        <f t="shared" si="2"/>
        <v>0</v>
      </c>
      <c r="N19" s="40">
        <f t="shared" si="3"/>
        <v>0</v>
      </c>
    </row>
    <row r="20" spans="1:14" s="37" customFormat="1" x14ac:dyDescent="0.2">
      <c r="A20" s="37" t="s">
        <v>60</v>
      </c>
      <c r="B20" s="37" t="s">
        <v>204</v>
      </c>
      <c r="C20" s="37" t="s">
        <v>204</v>
      </c>
      <c r="D20" s="38" t="s">
        <v>180</v>
      </c>
      <c r="E20" s="39">
        <v>5849926.1399999997</v>
      </c>
      <c r="F20" s="39">
        <v>5527150.3600000003</v>
      </c>
      <c r="G20" s="39">
        <v>5170944.59</v>
      </c>
      <c r="H20" s="52">
        <v>0</v>
      </c>
      <c r="I20" s="52">
        <v>0</v>
      </c>
      <c r="J20" s="57">
        <v>0</v>
      </c>
      <c r="K20" s="40">
        <f t="shared" si="0"/>
        <v>0.88393331236144468</v>
      </c>
      <c r="L20" s="40">
        <f t="shared" si="1"/>
        <v>0.93555345036786719</v>
      </c>
      <c r="M20" s="40">
        <f t="shared" si="2"/>
        <v>0</v>
      </c>
      <c r="N20" s="40">
        <f t="shared" si="3"/>
        <v>0</v>
      </c>
    </row>
    <row r="21" spans="1:14" s="37" customFormat="1" x14ac:dyDescent="0.2">
      <c r="A21" s="37" t="s">
        <v>61</v>
      </c>
      <c r="B21" s="37" t="s">
        <v>205</v>
      </c>
      <c r="C21" s="37" t="s">
        <v>205</v>
      </c>
      <c r="D21" s="38" t="s">
        <v>181</v>
      </c>
      <c r="E21" s="39">
        <v>670199.96</v>
      </c>
      <c r="F21" s="39">
        <v>670199.96</v>
      </c>
      <c r="G21" s="39">
        <v>554305</v>
      </c>
      <c r="H21" s="57">
        <v>0</v>
      </c>
      <c r="I21" s="53">
        <v>6</v>
      </c>
      <c r="J21" s="52">
        <v>100</v>
      </c>
      <c r="K21" s="40">
        <f t="shared" si="0"/>
        <v>0.82707405712169846</v>
      </c>
      <c r="L21" s="40">
        <f t="shared" si="1"/>
        <v>0.82707405712169846</v>
      </c>
      <c r="M21" s="40">
        <f t="shared" si="2"/>
        <v>0</v>
      </c>
      <c r="N21" s="40">
        <f t="shared" si="3"/>
        <v>16.666666666666668</v>
      </c>
    </row>
    <row r="22" spans="1:14" s="37" customFormat="1" x14ac:dyDescent="0.2">
      <c r="A22" s="37" t="s">
        <v>62</v>
      </c>
      <c r="B22" s="37" t="s">
        <v>206</v>
      </c>
      <c r="C22" s="37" t="s">
        <v>206</v>
      </c>
      <c r="D22" s="38" t="s">
        <v>166</v>
      </c>
      <c r="E22" s="39">
        <v>2522480.85</v>
      </c>
      <c r="F22" s="39">
        <v>2494482.56</v>
      </c>
      <c r="G22" s="39">
        <v>1986474.17</v>
      </c>
      <c r="H22" s="52">
        <v>0</v>
      </c>
      <c r="I22" s="52">
        <v>0</v>
      </c>
      <c r="J22" s="57">
        <v>0</v>
      </c>
      <c r="K22" s="40">
        <f t="shared" si="0"/>
        <v>0.78750812716774432</v>
      </c>
      <c r="L22" s="40">
        <f t="shared" si="1"/>
        <v>0.79634718712966268</v>
      </c>
      <c r="M22" s="40">
        <f t="shared" si="2"/>
        <v>0</v>
      </c>
      <c r="N22" s="40">
        <f t="shared" si="3"/>
        <v>0</v>
      </c>
    </row>
    <row r="23" spans="1:14" s="37" customFormat="1" x14ac:dyDescent="0.2">
      <c r="A23" s="37" t="s">
        <v>63</v>
      </c>
      <c r="B23" s="37" t="s">
        <v>207</v>
      </c>
      <c r="C23" s="37" t="s">
        <v>207</v>
      </c>
      <c r="D23" s="38" t="s">
        <v>182</v>
      </c>
      <c r="E23" s="39">
        <v>1856610.28</v>
      </c>
      <c r="F23" s="39">
        <v>1871020.24</v>
      </c>
      <c r="G23" s="39">
        <v>1625195.44</v>
      </c>
      <c r="H23" s="41">
        <v>0</v>
      </c>
      <c r="I23" s="52">
        <v>298990</v>
      </c>
      <c r="J23" s="52">
        <v>15.719254824576</v>
      </c>
      <c r="K23" s="40">
        <f t="shared" si="0"/>
        <v>0.87535626485920348</v>
      </c>
      <c r="L23" s="40">
        <f t="shared" si="1"/>
        <v>0.86861456934319425</v>
      </c>
      <c r="M23" s="40">
        <f t="shared" si="2"/>
        <v>0</v>
      </c>
      <c r="N23" s="40">
        <f t="shared" si="3"/>
        <v>5.2574516955670757E-5</v>
      </c>
    </row>
    <row r="24" spans="1:14" s="37" customFormat="1" x14ac:dyDescent="0.2">
      <c r="A24" s="37" t="s">
        <v>64</v>
      </c>
      <c r="B24" s="37" t="s">
        <v>208</v>
      </c>
      <c r="C24" s="37" t="s">
        <v>208</v>
      </c>
      <c r="D24" s="38" t="s">
        <v>183</v>
      </c>
      <c r="E24" s="39">
        <v>5497153.2599999998</v>
      </c>
      <c r="F24" s="39">
        <v>5067048.45</v>
      </c>
      <c r="G24" s="39">
        <v>4889915.93</v>
      </c>
      <c r="H24" s="52">
        <v>0</v>
      </c>
      <c r="I24" s="52">
        <v>0</v>
      </c>
      <c r="J24" s="57">
        <v>0</v>
      </c>
      <c r="K24" s="40">
        <f t="shared" si="0"/>
        <v>0.88953603778549184</v>
      </c>
      <c r="L24" s="40">
        <f t="shared" si="1"/>
        <v>0.96504226834460194</v>
      </c>
      <c r="M24" s="40">
        <f t="shared" si="2"/>
        <v>0</v>
      </c>
      <c r="N24" s="40">
        <f t="shared" si="3"/>
        <v>0</v>
      </c>
    </row>
    <row r="25" spans="1:14" s="37" customFormat="1" x14ac:dyDescent="0.2">
      <c r="A25" s="37" t="s">
        <v>65</v>
      </c>
      <c r="B25" s="37" t="s">
        <v>209</v>
      </c>
      <c r="C25" s="37" t="s">
        <v>209</v>
      </c>
      <c r="D25" s="38" t="s">
        <v>184</v>
      </c>
      <c r="E25" s="39">
        <v>2803862.85</v>
      </c>
      <c r="F25" s="39">
        <v>2601941.5699999998</v>
      </c>
      <c r="G25" s="39">
        <v>2272602.56</v>
      </c>
      <c r="H25" s="52">
        <v>0</v>
      </c>
      <c r="I25" s="52">
        <v>0</v>
      </c>
      <c r="J25" s="57">
        <v>0</v>
      </c>
      <c r="K25" s="40">
        <f t="shared" si="0"/>
        <v>0.81052557902395261</v>
      </c>
      <c r="L25" s="40">
        <f t="shared" si="1"/>
        <v>0.87342567035431173</v>
      </c>
      <c r="M25" s="40">
        <f t="shared" si="2"/>
        <v>0</v>
      </c>
      <c r="N25" s="40">
        <f t="shared" si="3"/>
        <v>0</v>
      </c>
    </row>
    <row r="26" spans="1:14" s="37" customFormat="1" x14ac:dyDescent="0.2">
      <c r="A26" s="37" t="s">
        <v>66</v>
      </c>
      <c r="B26" s="37" t="s">
        <v>67</v>
      </c>
      <c r="C26" s="37" t="s">
        <v>67</v>
      </c>
      <c r="D26" s="38" t="s">
        <v>185</v>
      </c>
      <c r="E26" s="39">
        <v>641363.67000000004</v>
      </c>
      <c r="F26" s="39">
        <v>2015251.33</v>
      </c>
      <c r="G26" s="39">
        <v>777214.79</v>
      </c>
      <c r="H26" s="40">
        <v>0</v>
      </c>
      <c r="I26" s="52">
        <v>15500</v>
      </c>
      <c r="J26" s="52">
        <v>10.329032258065</v>
      </c>
      <c r="K26" s="40">
        <f t="shared" si="0"/>
        <v>1.2118160512584069</v>
      </c>
      <c r="L26" s="40">
        <f t="shared" si="1"/>
        <v>0.38566643198791489</v>
      </c>
      <c r="M26" s="40">
        <f t="shared" si="2"/>
        <v>0</v>
      </c>
      <c r="N26" s="40">
        <f t="shared" si="3"/>
        <v>6.663891779396774E-4</v>
      </c>
    </row>
    <row r="27" spans="1:14" s="37" customFormat="1" x14ac:dyDescent="0.2">
      <c r="A27" s="37" t="s">
        <v>68</v>
      </c>
      <c r="B27" s="37" t="s">
        <v>210</v>
      </c>
      <c r="C27" s="37" t="s">
        <v>210</v>
      </c>
      <c r="D27" s="38" t="s">
        <v>186</v>
      </c>
      <c r="E27" s="39">
        <v>8409983.7100000009</v>
      </c>
      <c r="F27" s="39">
        <v>8449330.1199999992</v>
      </c>
      <c r="G27" s="39">
        <v>5437443.7199999997</v>
      </c>
      <c r="H27" s="52">
        <v>0</v>
      </c>
      <c r="I27" s="52">
        <v>35</v>
      </c>
      <c r="J27" s="57">
        <v>100</v>
      </c>
      <c r="K27" s="40">
        <f t="shared" si="0"/>
        <v>0.64654628445172091</v>
      </c>
      <c r="L27" s="40">
        <f t="shared" si="1"/>
        <v>0.64353548065654231</v>
      </c>
      <c r="M27" s="40">
        <f t="shared" si="2"/>
        <v>0</v>
      </c>
      <c r="N27" s="40">
        <f t="shared" si="3"/>
        <v>2.8571428571428572</v>
      </c>
    </row>
    <row r="28" spans="1:14" s="37" customFormat="1" x14ac:dyDescent="0.2">
      <c r="A28" s="37" t="s">
        <v>69</v>
      </c>
      <c r="B28" s="37" t="s">
        <v>211</v>
      </c>
      <c r="C28" s="37" t="s">
        <v>211</v>
      </c>
      <c r="D28" s="38" t="s">
        <v>187</v>
      </c>
      <c r="E28" s="39">
        <v>5619735.1299999999</v>
      </c>
      <c r="F28" s="39">
        <v>5649169.8099999996</v>
      </c>
      <c r="G28" s="39">
        <v>5649169.8099999996</v>
      </c>
      <c r="H28" s="41">
        <v>0</v>
      </c>
      <c r="I28" s="52">
        <v>500</v>
      </c>
      <c r="J28" s="52">
        <v>261</v>
      </c>
      <c r="K28" s="40">
        <f t="shared" si="0"/>
        <v>1.005237734398347</v>
      </c>
      <c r="L28" s="40">
        <f t="shared" si="1"/>
        <v>1</v>
      </c>
      <c r="M28" s="40">
        <f t="shared" si="2"/>
        <v>0</v>
      </c>
      <c r="N28" s="40">
        <f t="shared" si="3"/>
        <v>0.52200000000000002</v>
      </c>
    </row>
    <row r="29" spans="1:14" s="37" customFormat="1" x14ac:dyDescent="0.2">
      <c r="A29" s="37" t="s">
        <v>70</v>
      </c>
      <c r="B29" s="37" t="s">
        <v>212</v>
      </c>
      <c r="C29" s="37" t="s">
        <v>212</v>
      </c>
      <c r="D29" s="38" t="s">
        <v>188</v>
      </c>
      <c r="E29" s="39">
        <v>491873.66</v>
      </c>
      <c r="F29" s="39">
        <v>464791.21</v>
      </c>
      <c r="G29" s="39">
        <v>293369.90999999997</v>
      </c>
      <c r="H29" s="41">
        <v>0</v>
      </c>
      <c r="I29" s="52">
        <v>5</v>
      </c>
      <c r="J29" s="52">
        <v>100</v>
      </c>
      <c r="K29" s="40">
        <f t="shared" si="0"/>
        <v>0.59643346220246884</v>
      </c>
      <c r="L29" s="40">
        <f t="shared" si="1"/>
        <v>0.63118644175736449</v>
      </c>
      <c r="M29" s="40">
        <f t="shared" si="2"/>
        <v>0</v>
      </c>
      <c r="N29" s="40">
        <f t="shared" si="3"/>
        <v>20</v>
      </c>
    </row>
    <row r="30" spans="1:14" s="37" customFormat="1" x14ac:dyDescent="0.2">
      <c r="A30" s="37" t="s">
        <v>71</v>
      </c>
      <c r="B30" s="37" t="s">
        <v>213</v>
      </c>
      <c r="C30" s="37" t="s">
        <v>213</v>
      </c>
      <c r="D30" s="38" t="s">
        <v>189</v>
      </c>
      <c r="E30" s="39">
        <v>807901.17</v>
      </c>
      <c r="F30" s="39">
        <v>762901.17</v>
      </c>
      <c r="G30" s="39">
        <v>657119.52</v>
      </c>
      <c r="H30" s="52">
        <v>0</v>
      </c>
      <c r="I30" s="52">
        <v>0</v>
      </c>
      <c r="J30" s="57">
        <v>0</v>
      </c>
      <c r="K30" s="40">
        <f t="shared" si="0"/>
        <v>0.8133662190388955</v>
      </c>
      <c r="L30" s="40">
        <f t="shared" si="1"/>
        <v>0.86134291811349561</v>
      </c>
      <c r="M30" s="40">
        <f t="shared" si="2"/>
        <v>0</v>
      </c>
      <c r="N30" s="40">
        <f t="shared" si="3"/>
        <v>0</v>
      </c>
    </row>
    <row r="31" spans="1:14" s="37" customFormat="1" x14ac:dyDescent="0.2">
      <c r="A31" s="37" t="s">
        <v>88</v>
      </c>
      <c r="B31" s="37" t="s">
        <v>89</v>
      </c>
      <c r="C31" s="37" t="s">
        <v>89</v>
      </c>
      <c r="D31" s="38" t="s">
        <v>165</v>
      </c>
      <c r="E31" s="39">
        <v>2000000</v>
      </c>
      <c r="F31" s="39">
        <v>5210348.99</v>
      </c>
      <c r="G31" s="39">
        <v>5210348.99</v>
      </c>
      <c r="H31" s="40">
        <f t="shared" ref="H31:H62" si="4">IF(E31=0,0,1)</f>
        <v>1</v>
      </c>
      <c r="I31" s="40">
        <f t="shared" ref="I31:I62" si="5">IF(F31=0,0,1)</f>
        <v>1</v>
      </c>
      <c r="J31" s="40">
        <f t="shared" ref="J31:J62" si="6">IF(F31=0,0,G31/F31)</f>
        <v>1</v>
      </c>
      <c r="K31" s="40">
        <f t="shared" ref="K31:K34" si="7">IF(E31=0,0,G31/E31)</f>
        <v>2.605174495</v>
      </c>
      <c r="L31" s="40">
        <f t="shared" ref="L31:L34" si="8">IF(F31=0,0,G31/F31)</f>
        <v>1</v>
      </c>
      <c r="M31" s="40">
        <f t="shared" ref="M31:M34" si="9">IF(J31="N/D","N/D",IF(H31=0,0,J31/H31))</f>
        <v>1</v>
      </c>
      <c r="N31" s="40">
        <f t="shared" ref="N31:N34" si="10">IF(J31="N/D","N/D",IF(I31=0,0,J31/I31))</f>
        <v>1</v>
      </c>
    </row>
    <row r="32" spans="1:14" s="37" customFormat="1" x14ac:dyDescent="0.2">
      <c r="A32" s="37" t="s">
        <v>90</v>
      </c>
      <c r="B32" s="37" t="s">
        <v>76</v>
      </c>
      <c r="C32" s="37" t="s">
        <v>76</v>
      </c>
      <c r="D32" s="38" t="s">
        <v>165</v>
      </c>
      <c r="E32" s="39">
        <v>143245203</v>
      </c>
      <c r="F32" s="39">
        <v>157485127.40000001</v>
      </c>
      <c r="G32" s="39">
        <v>126022484.11</v>
      </c>
      <c r="H32" s="40">
        <f t="shared" si="4"/>
        <v>1</v>
      </c>
      <c r="I32" s="40">
        <f t="shared" si="5"/>
        <v>1</v>
      </c>
      <c r="J32" s="40">
        <f t="shared" si="6"/>
        <v>0.80021832023485406</v>
      </c>
      <c r="K32" s="40">
        <f t="shared" si="7"/>
        <v>0.87976756966863312</v>
      </c>
      <c r="L32" s="40">
        <f t="shared" si="8"/>
        <v>0.80021832023485406</v>
      </c>
      <c r="M32" s="40">
        <f t="shared" si="9"/>
        <v>0.80021832023485406</v>
      </c>
      <c r="N32" s="40">
        <f t="shared" si="10"/>
        <v>0.80021832023485406</v>
      </c>
    </row>
    <row r="33" spans="1:14" s="37" customFormat="1" x14ac:dyDescent="0.2">
      <c r="A33" s="37" t="s">
        <v>91</v>
      </c>
      <c r="B33" s="37" t="s">
        <v>92</v>
      </c>
      <c r="C33" s="37" t="s">
        <v>214</v>
      </c>
      <c r="D33" s="38" t="s">
        <v>165</v>
      </c>
      <c r="E33" s="39">
        <v>1280000</v>
      </c>
      <c r="F33" s="39">
        <v>1817343.23</v>
      </c>
      <c r="G33" s="39">
        <v>1817343.23</v>
      </c>
      <c r="H33" s="40">
        <f t="shared" si="4"/>
        <v>1</v>
      </c>
      <c r="I33" s="40">
        <f t="shared" si="5"/>
        <v>1</v>
      </c>
      <c r="J33" s="40">
        <f t="shared" si="6"/>
        <v>1</v>
      </c>
      <c r="K33" s="40">
        <f t="shared" si="7"/>
        <v>1.4197993984374999</v>
      </c>
      <c r="L33" s="40">
        <f t="shared" si="8"/>
        <v>1</v>
      </c>
      <c r="M33" s="40">
        <f t="shared" si="9"/>
        <v>1</v>
      </c>
      <c r="N33" s="40">
        <f t="shared" si="10"/>
        <v>1</v>
      </c>
    </row>
    <row r="34" spans="1:14" s="37" customFormat="1" x14ac:dyDescent="0.2">
      <c r="A34" s="37" t="s">
        <v>93</v>
      </c>
      <c r="B34" s="37" t="s">
        <v>94</v>
      </c>
      <c r="C34" s="37" t="s">
        <v>215</v>
      </c>
      <c r="D34" s="38" t="s">
        <v>165</v>
      </c>
      <c r="E34" s="39">
        <v>0</v>
      </c>
      <c r="F34" s="39">
        <v>356584.54</v>
      </c>
      <c r="G34" s="39">
        <v>356584.54</v>
      </c>
      <c r="H34" s="40">
        <f t="shared" si="4"/>
        <v>0</v>
      </c>
      <c r="I34" s="40">
        <f t="shared" si="5"/>
        <v>1</v>
      </c>
      <c r="J34" s="40">
        <f t="shared" si="6"/>
        <v>1</v>
      </c>
      <c r="K34" s="40">
        <f t="shared" si="7"/>
        <v>0</v>
      </c>
      <c r="L34" s="40">
        <f t="shared" si="8"/>
        <v>1</v>
      </c>
      <c r="M34" s="40">
        <f t="shared" si="9"/>
        <v>0</v>
      </c>
      <c r="N34" s="40">
        <f t="shared" si="10"/>
        <v>1</v>
      </c>
    </row>
    <row r="35" spans="1:14" s="37" customFormat="1" x14ac:dyDescent="0.2">
      <c r="A35" s="37" t="s">
        <v>95</v>
      </c>
      <c r="B35" s="37" t="s">
        <v>96</v>
      </c>
      <c r="C35" s="37" t="s">
        <v>216</v>
      </c>
      <c r="D35" s="38" t="s">
        <v>165</v>
      </c>
      <c r="E35" s="39">
        <v>3416000</v>
      </c>
      <c r="F35" s="39">
        <v>5315069.63</v>
      </c>
      <c r="G35" s="39">
        <v>5315069.63</v>
      </c>
      <c r="H35" s="40">
        <f t="shared" si="4"/>
        <v>1</v>
      </c>
      <c r="I35" s="40">
        <f t="shared" si="5"/>
        <v>1</v>
      </c>
      <c r="J35" s="40">
        <f t="shared" si="6"/>
        <v>1</v>
      </c>
      <c r="K35" s="40">
        <f t="shared" si="0"/>
        <v>1.5559337324355971</v>
      </c>
      <c r="L35" s="40">
        <f t="shared" si="1"/>
        <v>1</v>
      </c>
      <c r="M35" s="40">
        <f t="shared" ref="M35:M66" si="11">IF(J35="N/D","N/D",IF(H35=0,0,J35/H35))</f>
        <v>1</v>
      </c>
      <c r="N35" s="40">
        <f t="shared" ref="N35:N66" si="12">IF(J35="N/D","N/D",IF(I35=0,0,J35/I35))</f>
        <v>1</v>
      </c>
    </row>
    <row r="36" spans="1:14" s="37" customFormat="1" x14ac:dyDescent="0.2">
      <c r="A36" s="37" t="s">
        <v>97</v>
      </c>
      <c r="B36" s="37" t="s">
        <v>98</v>
      </c>
      <c r="C36" s="37" t="s">
        <v>217</v>
      </c>
      <c r="D36" s="38" t="s">
        <v>165</v>
      </c>
      <c r="E36" s="39">
        <v>0</v>
      </c>
      <c r="F36" s="39">
        <v>79007.31</v>
      </c>
      <c r="G36" s="39">
        <v>79007.31</v>
      </c>
      <c r="H36" s="40">
        <f t="shared" si="4"/>
        <v>0</v>
      </c>
      <c r="I36" s="40">
        <f t="shared" si="5"/>
        <v>1</v>
      </c>
      <c r="J36" s="40">
        <f t="shared" si="6"/>
        <v>1</v>
      </c>
      <c r="K36" s="40">
        <f t="shared" ref="K36:K65" si="13">IF(E36=0,0,G36/E36)</f>
        <v>0</v>
      </c>
      <c r="L36" s="40">
        <f t="shared" ref="L36:L65" si="14">IF(F36=0,0,G36/F36)</f>
        <v>1</v>
      </c>
      <c r="M36" s="40">
        <f t="shared" ref="M36:M65" si="15">IF(J36="N/D","N/D",IF(H36=0,0,J36/H36))</f>
        <v>0</v>
      </c>
      <c r="N36" s="40">
        <f t="shared" ref="N36:N65" si="16">IF(J36="N/D","N/D",IF(I36=0,0,J36/I36))</f>
        <v>1</v>
      </c>
    </row>
    <row r="37" spans="1:14" s="37" customFormat="1" x14ac:dyDescent="0.2">
      <c r="A37" s="37" t="s">
        <v>99</v>
      </c>
      <c r="B37" s="37" t="s">
        <v>100</v>
      </c>
      <c r="C37" s="37" t="s">
        <v>218</v>
      </c>
      <c r="D37" s="38" t="s">
        <v>165</v>
      </c>
      <c r="E37" s="39">
        <v>304000</v>
      </c>
      <c r="F37" s="39">
        <v>861707.08</v>
      </c>
      <c r="G37" s="39">
        <v>861707.08</v>
      </c>
      <c r="H37" s="40">
        <f t="shared" si="4"/>
        <v>1</v>
      </c>
      <c r="I37" s="40">
        <f t="shared" si="5"/>
        <v>1</v>
      </c>
      <c r="J37" s="40">
        <f t="shared" si="6"/>
        <v>1</v>
      </c>
      <c r="K37" s="40">
        <f t="shared" si="13"/>
        <v>2.8345627631578947</v>
      </c>
      <c r="L37" s="40">
        <f t="shared" si="14"/>
        <v>1</v>
      </c>
      <c r="M37" s="40">
        <f t="shared" si="15"/>
        <v>1</v>
      </c>
      <c r="N37" s="40">
        <f t="shared" si="16"/>
        <v>1</v>
      </c>
    </row>
    <row r="38" spans="1:14" s="37" customFormat="1" x14ac:dyDescent="0.2">
      <c r="A38" s="37" t="s">
        <v>106</v>
      </c>
      <c r="B38" s="37" t="s">
        <v>107</v>
      </c>
      <c r="C38" s="37" t="s">
        <v>222</v>
      </c>
      <c r="D38" s="38" t="s">
        <v>165</v>
      </c>
      <c r="E38" s="39">
        <v>0</v>
      </c>
      <c r="F38" s="39">
        <v>139641.64000000001</v>
      </c>
      <c r="G38" s="39">
        <v>139641.64000000001</v>
      </c>
      <c r="H38" s="40">
        <f t="shared" si="4"/>
        <v>0</v>
      </c>
      <c r="I38" s="40">
        <f t="shared" si="5"/>
        <v>1</v>
      </c>
      <c r="J38" s="40">
        <f t="shared" si="6"/>
        <v>1</v>
      </c>
      <c r="K38" s="40">
        <f t="shared" si="13"/>
        <v>0</v>
      </c>
      <c r="L38" s="40">
        <f t="shared" si="14"/>
        <v>1</v>
      </c>
      <c r="M38" s="40">
        <f t="shared" si="15"/>
        <v>0</v>
      </c>
      <c r="N38" s="40">
        <f t="shared" si="16"/>
        <v>1</v>
      </c>
    </row>
    <row r="39" spans="1:14" s="37" customFormat="1" x14ac:dyDescent="0.2">
      <c r="A39" s="37" t="s">
        <v>115</v>
      </c>
      <c r="B39" s="37" t="s">
        <v>116</v>
      </c>
      <c r="C39" s="37" t="s">
        <v>239</v>
      </c>
      <c r="D39" s="38" t="s">
        <v>165</v>
      </c>
      <c r="E39" s="39">
        <v>800200.19</v>
      </c>
      <c r="F39" s="39">
        <v>3880564.39</v>
      </c>
      <c r="G39" s="39">
        <v>1622587.62</v>
      </c>
      <c r="H39" s="40">
        <f t="shared" si="4"/>
        <v>1</v>
      </c>
      <c r="I39" s="40">
        <f t="shared" si="5"/>
        <v>1</v>
      </c>
      <c r="J39" s="40">
        <f t="shared" si="6"/>
        <v>0.41813186354575604</v>
      </c>
      <c r="K39" s="40">
        <f t="shared" si="13"/>
        <v>2.027727111636902</v>
      </c>
      <c r="L39" s="40">
        <f t="shared" si="14"/>
        <v>0.41813186354575604</v>
      </c>
      <c r="M39" s="40">
        <f t="shared" si="15"/>
        <v>0.41813186354575604</v>
      </c>
      <c r="N39" s="40">
        <f t="shared" si="16"/>
        <v>0.41813186354575604</v>
      </c>
    </row>
    <row r="40" spans="1:14" s="37" customFormat="1" x14ac:dyDescent="0.2">
      <c r="A40" s="37" t="s">
        <v>117</v>
      </c>
      <c r="B40" s="37" t="s">
        <v>118</v>
      </c>
      <c r="C40" s="37" t="s">
        <v>311</v>
      </c>
      <c r="D40" s="38" t="s">
        <v>165</v>
      </c>
      <c r="E40" s="39">
        <v>4600000</v>
      </c>
      <c r="F40" s="39">
        <v>7214982.21</v>
      </c>
      <c r="G40" s="39">
        <v>7052082.0899999999</v>
      </c>
      <c r="H40" s="40">
        <f t="shared" si="4"/>
        <v>1</v>
      </c>
      <c r="I40" s="40">
        <f t="shared" si="5"/>
        <v>1</v>
      </c>
      <c r="J40" s="40">
        <f t="shared" si="6"/>
        <v>0.97742196511944002</v>
      </c>
      <c r="K40" s="40">
        <f t="shared" si="13"/>
        <v>1.5330613239130435</v>
      </c>
      <c r="L40" s="40">
        <f t="shared" si="14"/>
        <v>0.97742196511944002</v>
      </c>
      <c r="M40" s="40">
        <f t="shared" si="15"/>
        <v>0.97742196511944002</v>
      </c>
      <c r="N40" s="40">
        <f t="shared" si="16"/>
        <v>0.97742196511944002</v>
      </c>
    </row>
    <row r="41" spans="1:14" s="37" customFormat="1" x14ac:dyDescent="0.2">
      <c r="A41" s="37" t="s">
        <v>119</v>
      </c>
      <c r="B41" s="37" t="s">
        <v>120</v>
      </c>
      <c r="C41" s="37" t="s">
        <v>241</v>
      </c>
      <c r="D41" s="38" t="s">
        <v>165</v>
      </c>
      <c r="E41" s="39">
        <v>4000000</v>
      </c>
      <c r="F41" s="39">
        <v>5471209.8899999997</v>
      </c>
      <c r="G41" s="39">
        <v>5454019.1699999999</v>
      </c>
      <c r="H41" s="40">
        <f t="shared" si="4"/>
        <v>1</v>
      </c>
      <c r="I41" s="40">
        <f t="shared" si="5"/>
        <v>1</v>
      </c>
      <c r="J41" s="40">
        <f t="shared" si="6"/>
        <v>0.99685796736999255</v>
      </c>
      <c r="K41" s="40">
        <f t="shared" si="13"/>
        <v>1.3635047924999999</v>
      </c>
      <c r="L41" s="40">
        <f t="shared" si="14"/>
        <v>0.99685796736999255</v>
      </c>
      <c r="M41" s="40">
        <f t="shared" si="15"/>
        <v>0.99685796736999255</v>
      </c>
      <c r="N41" s="40">
        <f t="shared" si="16"/>
        <v>0.99685796736999255</v>
      </c>
    </row>
    <row r="42" spans="1:14" s="37" customFormat="1" x14ac:dyDescent="0.2">
      <c r="A42" s="37" t="s">
        <v>121</v>
      </c>
      <c r="B42" s="37" t="s">
        <v>122</v>
      </c>
      <c r="C42" s="37" t="s">
        <v>242</v>
      </c>
      <c r="D42" s="38" t="s">
        <v>165</v>
      </c>
      <c r="E42" s="39">
        <v>11400786.529999999</v>
      </c>
      <c r="F42" s="39">
        <v>12733730.949999999</v>
      </c>
      <c r="G42" s="39">
        <v>3781174.9</v>
      </c>
      <c r="H42" s="40">
        <f t="shared" si="4"/>
        <v>1</v>
      </c>
      <c r="I42" s="40">
        <f t="shared" si="5"/>
        <v>1</v>
      </c>
      <c r="J42" s="40">
        <f t="shared" si="6"/>
        <v>0.29694163594684714</v>
      </c>
      <c r="K42" s="40">
        <f t="shared" si="13"/>
        <v>0.33165912632871658</v>
      </c>
      <c r="L42" s="40">
        <f t="shared" si="14"/>
        <v>0.29694163594684714</v>
      </c>
      <c r="M42" s="40">
        <f t="shared" si="15"/>
        <v>0.29694163594684714</v>
      </c>
      <c r="N42" s="40">
        <f t="shared" si="16"/>
        <v>0.29694163594684714</v>
      </c>
    </row>
    <row r="43" spans="1:14" s="37" customFormat="1" x14ac:dyDescent="0.2">
      <c r="A43" s="37" t="s">
        <v>123</v>
      </c>
      <c r="B43" s="37" t="s">
        <v>124</v>
      </c>
      <c r="C43" s="37" t="s">
        <v>243</v>
      </c>
      <c r="D43" s="38" t="s">
        <v>165</v>
      </c>
      <c r="E43" s="39">
        <v>1500000</v>
      </c>
      <c r="F43" s="39">
        <v>5874.17</v>
      </c>
      <c r="G43" s="39">
        <v>5874.17</v>
      </c>
      <c r="H43" s="40">
        <f t="shared" si="4"/>
        <v>1</v>
      </c>
      <c r="I43" s="40">
        <f t="shared" si="5"/>
        <v>1</v>
      </c>
      <c r="J43" s="40">
        <f t="shared" si="6"/>
        <v>1</v>
      </c>
      <c r="K43" s="40">
        <f t="shared" si="13"/>
        <v>3.9161133333333337E-3</v>
      </c>
      <c r="L43" s="40">
        <f t="shared" si="14"/>
        <v>1</v>
      </c>
      <c r="M43" s="40">
        <f t="shared" si="15"/>
        <v>1</v>
      </c>
      <c r="N43" s="40">
        <f t="shared" si="16"/>
        <v>1</v>
      </c>
    </row>
    <row r="44" spans="1:14" s="37" customFormat="1" x14ac:dyDescent="0.2">
      <c r="A44" s="37" t="s">
        <v>131</v>
      </c>
      <c r="B44" s="37" t="s">
        <v>132</v>
      </c>
      <c r="C44" s="37" t="s">
        <v>256</v>
      </c>
      <c r="D44" s="38" t="s">
        <v>165</v>
      </c>
      <c r="E44" s="39">
        <v>1675500</v>
      </c>
      <c r="F44" s="39">
        <v>1688779.91</v>
      </c>
      <c r="G44" s="39">
        <v>1688779.91</v>
      </c>
      <c r="H44" s="40">
        <f t="shared" si="4"/>
        <v>1</v>
      </c>
      <c r="I44" s="40">
        <f t="shared" si="5"/>
        <v>1</v>
      </c>
      <c r="J44" s="40">
        <f t="shared" si="6"/>
        <v>1</v>
      </c>
      <c r="K44" s="40">
        <f t="shared" si="13"/>
        <v>1.0079259385258132</v>
      </c>
      <c r="L44" s="40">
        <f t="shared" si="14"/>
        <v>1</v>
      </c>
      <c r="M44" s="40">
        <f t="shared" si="15"/>
        <v>1</v>
      </c>
      <c r="N44" s="40">
        <f t="shared" si="16"/>
        <v>1</v>
      </c>
    </row>
    <row r="45" spans="1:14" s="37" customFormat="1" x14ac:dyDescent="0.2">
      <c r="A45" s="37" t="s">
        <v>133</v>
      </c>
      <c r="B45" s="37" t="s">
        <v>134</v>
      </c>
      <c r="C45" s="37" t="s">
        <v>257</v>
      </c>
      <c r="D45" s="38" t="s">
        <v>165</v>
      </c>
      <c r="E45" s="39">
        <v>0</v>
      </c>
      <c r="F45" s="39">
        <v>323627.31</v>
      </c>
      <c r="G45" s="39">
        <v>323627.31</v>
      </c>
      <c r="H45" s="40">
        <f t="shared" si="4"/>
        <v>0</v>
      </c>
      <c r="I45" s="40">
        <f t="shared" si="5"/>
        <v>1</v>
      </c>
      <c r="J45" s="40">
        <f t="shared" si="6"/>
        <v>1</v>
      </c>
      <c r="K45" s="40">
        <f t="shared" si="13"/>
        <v>0</v>
      </c>
      <c r="L45" s="40">
        <f t="shared" si="14"/>
        <v>1</v>
      </c>
      <c r="M45" s="40">
        <f t="shared" si="15"/>
        <v>0</v>
      </c>
      <c r="N45" s="40">
        <f t="shared" si="16"/>
        <v>1</v>
      </c>
    </row>
    <row r="46" spans="1:14" s="37" customFormat="1" x14ac:dyDescent="0.2">
      <c r="A46" s="37" t="s">
        <v>135</v>
      </c>
      <c r="B46" s="37" t="s">
        <v>136</v>
      </c>
      <c r="C46" s="37" t="s">
        <v>258</v>
      </c>
      <c r="D46" s="38" t="s">
        <v>165</v>
      </c>
      <c r="E46" s="39">
        <v>0</v>
      </c>
      <c r="F46" s="39">
        <v>994063.94</v>
      </c>
      <c r="G46" s="39">
        <v>994063.94</v>
      </c>
      <c r="H46" s="40">
        <f t="shared" si="4"/>
        <v>0</v>
      </c>
      <c r="I46" s="40">
        <f t="shared" si="5"/>
        <v>1</v>
      </c>
      <c r="J46" s="40">
        <f t="shared" si="6"/>
        <v>1</v>
      </c>
      <c r="K46" s="40">
        <f t="shared" si="13"/>
        <v>0</v>
      </c>
      <c r="L46" s="40">
        <f t="shared" si="14"/>
        <v>1</v>
      </c>
      <c r="M46" s="40">
        <f t="shared" si="15"/>
        <v>0</v>
      </c>
      <c r="N46" s="40">
        <f t="shared" si="16"/>
        <v>1</v>
      </c>
    </row>
    <row r="47" spans="1:14" s="37" customFormat="1" x14ac:dyDescent="0.2">
      <c r="A47" s="37" t="s">
        <v>137</v>
      </c>
      <c r="B47" s="37" t="s">
        <v>138</v>
      </c>
      <c r="C47" s="37" t="s">
        <v>259</v>
      </c>
      <c r="D47" s="38" t="s">
        <v>165</v>
      </c>
      <c r="E47" s="39">
        <v>0</v>
      </c>
      <c r="F47" s="39">
        <v>479965.91</v>
      </c>
      <c r="G47" s="39">
        <v>479965.91</v>
      </c>
      <c r="H47" s="40">
        <f t="shared" si="4"/>
        <v>0</v>
      </c>
      <c r="I47" s="40">
        <f t="shared" si="5"/>
        <v>1</v>
      </c>
      <c r="J47" s="40">
        <f t="shared" si="6"/>
        <v>1</v>
      </c>
      <c r="K47" s="40">
        <f t="shared" si="13"/>
        <v>0</v>
      </c>
      <c r="L47" s="40">
        <f t="shared" si="14"/>
        <v>1</v>
      </c>
      <c r="M47" s="40">
        <f t="shared" si="15"/>
        <v>0</v>
      </c>
      <c r="N47" s="40">
        <f t="shared" si="16"/>
        <v>1</v>
      </c>
    </row>
    <row r="48" spans="1:14" s="37" customFormat="1" x14ac:dyDescent="0.2">
      <c r="A48" s="37" t="s">
        <v>139</v>
      </c>
      <c r="B48" s="37" t="s">
        <v>140</v>
      </c>
      <c r="C48" s="37" t="s">
        <v>260</v>
      </c>
      <c r="D48" s="38" t="s">
        <v>165</v>
      </c>
      <c r="E48" s="39">
        <v>0</v>
      </c>
      <c r="F48" s="39">
        <v>340515.7</v>
      </c>
      <c r="G48" s="39">
        <v>340515.7</v>
      </c>
      <c r="H48" s="40">
        <f t="shared" si="4"/>
        <v>0</v>
      </c>
      <c r="I48" s="40">
        <f t="shared" si="5"/>
        <v>1</v>
      </c>
      <c r="J48" s="40">
        <f t="shared" si="6"/>
        <v>1</v>
      </c>
      <c r="K48" s="40">
        <f t="shared" si="13"/>
        <v>0</v>
      </c>
      <c r="L48" s="40">
        <f t="shared" si="14"/>
        <v>1</v>
      </c>
      <c r="M48" s="40">
        <f t="shared" si="15"/>
        <v>0</v>
      </c>
      <c r="N48" s="40">
        <f t="shared" si="16"/>
        <v>1</v>
      </c>
    </row>
    <row r="49" spans="1:14" s="37" customFormat="1" x14ac:dyDescent="0.2">
      <c r="A49" s="37" t="s">
        <v>141</v>
      </c>
      <c r="B49" s="37" t="s">
        <v>142</v>
      </c>
      <c r="C49" s="37" t="s">
        <v>261</v>
      </c>
      <c r="D49" s="38" t="s">
        <v>165</v>
      </c>
      <c r="E49" s="39">
        <v>0</v>
      </c>
      <c r="F49" s="39">
        <v>380252.15999999997</v>
      </c>
      <c r="G49" s="39">
        <v>380252.15999999997</v>
      </c>
      <c r="H49" s="40">
        <f t="shared" si="4"/>
        <v>0</v>
      </c>
      <c r="I49" s="40">
        <f t="shared" si="5"/>
        <v>1</v>
      </c>
      <c r="J49" s="40">
        <f t="shared" si="6"/>
        <v>1</v>
      </c>
      <c r="K49" s="40">
        <f t="shared" si="13"/>
        <v>0</v>
      </c>
      <c r="L49" s="40">
        <f t="shared" si="14"/>
        <v>1</v>
      </c>
      <c r="M49" s="40">
        <f t="shared" si="15"/>
        <v>0</v>
      </c>
      <c r="N49" s="40">
        <f t="shared" si="16"/>
        <v>1</v>
      </c>
    </row>
    <row r="50" spans="1:14" s="37" customFormat="1" x14ac:dyDescent="0.2">
      <c r="A50" s="37" t="s">
        <v>262</v>
      </c>
      <c r="B50" s="37" t="s">
        <v>263</v>
      </c>
      <c r="C50" s="37" t="s">
        <v>312</v>
      </c>
      <c r="D50" s="38" t="s">
        <v>165</v>
      </c>
      <c r="E50" s="39">
        <v>0</v>
      </c>
      <c r="F50" s="39">
        <v>1465266</v>
      </c>
      <c r="G50" s="39">
        <v>1465266</v>
      </c>
      <c r="H50" s="40">
        <f t="shared" si="4"/>
        <v>0</v>
      </c>
      <c r="I50" s="40">
        <f t="shared" si="5"/>
        <v>1</v>
      </c>
      <c r="J50" s="40">
        <f t="shared" si="6"/>
        <v>1</v>
      </c>
      <c r="K50" s="40">
        <f t="shared" si="13"/>
        <v>0</v>
      </c>
      <c r="L50" s="40">
        <f t="shared" si="14"/>
        <v>1</v>
      </c>
      <c r="M50" s="40">
        <f t="shared" si="15"/>
        <v>0</v>
      </c>
      <c r="N50" s="40">
        <f t="shared" si="16"/>
        <v>1</v>
      </c>
    </row>
    <row r="51" spans="1:14" s="37" customFormat="1" x14ac:dyDescent="0.2">
      <c r="A51" s="37" t="s">
        <v>264</v>
      </c>
      <c r="B51" s="37" t="s">
        <v>265</v>
      </c>
      <c r="C51" s="37" t="s">
        <v>268</v>
      </c>
      <c r="D51" s="38" t="s">
        <v>165</v>
      </c>
      <c r="E51" s="39">
        <v>500000</v>
      </c>
      <c r="F51" s="39">
        <v>0</v>
      </c>
      <c r="G51" s="39">
        <v>0</v>
      </c>
      <c r="H51" s="40">
        <f t="shared" si="4"/>
        <v>1</v>
      </c>
      <c r="I51" s="40">
        <f t="shared" si="5"/>
        <v>0</v>
      </c>
      <c r="J51" s="40">
        <f t="shared" si="6"/>
        <v>0</v>
      </c>
      <c r="K51" s="40">
        <f t="shared" si="13"/>
        <v>0</v>
      </c>
      <c r="L51" s="40">
        <f t="shared" si="14"/>
        <v>0</v>
      </c>
      <c r="M51" s="40">
        <f t="shared" si="15"/>
        <v>0</v>
      </c>
      <c r="N51" s="40">
        <f t="shared" si="16"/>
        <v>0</v>
      </c>
    </row>
    <row r="52" spans="1:14" s="37" customFormat="1" x14ac:dyDescent="0.2">
      <c r="A52" s="37" t="s">
        <v>266</v>
      </c>
      <c r="B52" s="37" t="s">
        <v>267</v>
      </c>
      <c r="C52" s="37" t="s">
        <v>269</v>
      </c>
      <c r="D52" s="38" t="s">
        <v>165</v>
      </c>
      <c r="E52" s="39">
        <v>0</v>
      </c>
      <c r="F52" s="39">
        <v>398131.05</v>
      </c>
      <c r="G52" s="39">
        <v>398131.05</v>
      </c>
      <c r="H52" s="40">
        <f t="shared" si="4"/>
        <v>0</v>
      </c>
      <c r="I52" s="40">
        <f t="shared" si="5"/>
        <v>1</v>
      </c>
      <c r="J52" s="40">
        <f t="shared" si="6"/>
        <v>1</v>
      </c>
      <c r="K52" s="40">
        <f t="shared" si="13"/>
        <v>0</v>
      </c>
      <c r="L52" s="40">
        <f t="shared" si="14"/>
        <v>1</v>
      </c>
      <c r="M52" s="40">
        <f t="shared" si="15"/>
        <v>0</v>
      </c>
      <c r="N52" s="40">
        <f t="shared" si="16"/>
        <v>1</v>
      </c>
    </row>
    <row r="53" spans="1:14" s="37" customFormat="1" x14ac:dyDescent="0.2">
      <c r="A53" s="37" t="s">
        <v>270</v>
      </c>
      <c r="B53" s="37" t="s">
        <v>282</v>
      </c>
      <c r="C53" s="37" t="s">
        <v>277</v>
      </c>
      <c r="D53" s="38" t="s">
        <v>165</v>
      </c>
      <c r="E53" s="39">
        <v>0</v>
      </c>
      <c r="F53" s="39">
        <v>5461097.3200000003</v>
      </c>
      <c r="G53" s="39">
        <v>5461097.3200000003</v>
      </c>
      <c r="H53" s="40">
        <f t="shared" si="4"/>
        <v>0</v>
      </c>
      <c r="I53" s="40">
        <f t="shared" si="5"/>
        <v>1</v>
      </c>
      <c r="J53" s="40">
        <f t="shared" si="6"/>
        <v>1</v>
      </c>
      <c r="K53" s="40">
        <f t="shared" si="13"/>
        <v>0</v>
      </c>
      <c r="L53" s="40">
        <f t="shared" si="14"/>
        <v>1</v>
      </c>
      <c r="M53" s="40">
        <f t="shared" si="15"/>
        <v>0</v>
      </c>
      <c r="N53" s="40">
        <f t="shared" si="16"/>
        <v>1</v>
      </c>
    </row>
    <row r="54" spans="1:14" s="37" customFormat="1" x14ac:dyDescent="0.2">
      <c r="A54" s="37" t="s">
        <v>271</v>
      </c>
      <c r="B54" s="37" t="s">
        <v>283</v>
      </c>
      <c r="C54" s="37" t="s">
        <v>278</v>
      </c>
      <c r="D54" s="38" t="s">
        <v>165</v>
      </c>
      <c r="E54" s="39">
        <v>0</v>
      </c>
      <c r="F54" s="39">
        <v>209168.3</v>
      </c>
      <c r="G54" s="39">
        <v>209168.3</v>
      </c>
      <c r="H54" s="40">
        <f t="shared" si="4"/>
        <v>0</v>
      </c>
      <c r="I54" s="40">
        <f t="shared" si="5"/>
        <v>1</v>
      </c>
      <c r="J54" s="40">
        <f t="shared" si="6"/>
        <v>1</v>
      </c>
      <c r="K54" s="40">
        <f t="shared" si="13"/>
        <v>0</v>
      </c>
      <c r="L54" s="40">
        <f t="shared" si="14"/>
        <v>1</v>
      </c>
      <c r="M54" s="40">
        <f t="shared" si="15"/>
        <v>0</v>
      </c>
      <c r="N54" s="40">
        <f t="shared" si="16"/>
        <v>1</v>
      </c>
    </row>
    <row r="55" spans="1:14" s="37" customFormat="1" x14ac:dyDescent="0.2">
      <c r="A55" s="37" t="s">
        <v>272</v>
      </c>
      <c r="B55" s="37" t="s">
        <v>284</v>
      </c>
      <c r="C55" s="37" t="s">
        <v>279</v>
      </c>
      <c r="D55" s="38" t="s">
        <v>165</v>
      </c>
      <c r="E55" s="39">
        <v>0</v>
      </c>
      <c r="F55" s="39">
        <v>846792.37</v>
      </c>
      <c r="G55" s="39">
        <v>846792.37</v>
      </c>
      <c r="H55" s="40">
        <f t="shared" si="4"/>
        <v>0</v>
      </c>
      <c r="I55" s="40">
        <f t="shared" si="5"/>
        <v>1</v>
      </c>
      <c r="J55" s="40">
        <f t="shared" si="6"/>
        <v>1</v>
      </c>
      <c r="K55" s="40">
        <f t="shared" si="13"/>
        <v>0</v>
      </c>
      <c r="L55" s="40">
        <f t="shared" si="14"/>
        <v>1</v>
      </c>
      <c r="M55" s="40">
        <f t="shared" si="15"/>
        <v>0</v>
      </c>
      <c r="N55" s="40">
        <f t="shared" si="16"/>
        <v>1</v>
      </c>
    </row>
    <row r="56" spans="1:14" s="37" customFormat="1" x14ac:dyDescent="0.2">
      <c r="A56" s="37" t="s">
        <v>273</v>
      </c>
      <c r="B56" s="37" t="s">
        <v>285</v>
      </c>
      <c r="C56" s="37" t="s">
        <v>280</v>
      </c>
      <c r="D56" s="38" t="s">
        <v>165</v>
      </c>
      <c r="E56" s="39">
        <v>0</v>
      </c>
      <c r="F56" s="39">
        <v>4942526.2</v>
      </c>
      <c r="G56" s="39">
        <v>4942526.2</v>
      </c>
      <c r="H56" s="40">
        <f t="shared" si="4"/>
        <v>0</v>
      </c>
      <c r="I56" s="40">
        <f t="shared" si="5"/>
        <v>1</v>
      </c>
      <c r="J56" s="40">
        <f t="shared" si="6"/>
        <v>1</v>
      </c>
      <c r="K56" s="40">
        <f t="shared" si="13"/>
        <v>0</v>
      </c>
      <c r="L56" s="40">
        <f t="shared" si="14"/>
        <v>1</v>
      </c>
      <c r="M56" s="40">
        <f t="shared" si="15"/>
        <v>0</v>
      </c>
      <c r="N56" s="40">
        <f t="shared" si="16"/>
        <v>1</v>
      </c>
    </row>
    <row r="57" spans="1:14" s="37" customFormat="1" x14ac:dyDescent="0.2">
      <c r="A57" s="37" t="s">
        <v>274</v>
      </c>
      <c r="B57" s="37" t="s">
        <v>286</v>
      </c>
      <c r="C57" s="37" t="s">
        <v>313</v>
      </c>
      <c r="D57" s="38" t="s">
        <v>165</v>
      </c>
      <c r="E57" s="39">
        <v>0</v>
      </c>
      <c r="F57" s="39">
        <v>5741349.4100000001</v>
      </c>
      <c r="G57" s="39">
        <v>5741349.4100000001</v>
      </c>
      <c r="H57" s="40">
        <f t="shared" si="4"/>
        <v>0</v>
      </c>
      <c r="I57" s="40">
        <f t="shared" si="5"/>
        <v>1</v>
      </c>
      <c r="J57" s="40">
        <f t="shared" si="6"/>
        <v>1</v>
      </c>
      <c r="K57" s="40">
        <f t="shared" si="13"/>
        <v>0</v>
      </c>
      <c r="L57" s="40">
        <f t="shared" si="14"/>
        <v>1</v>
      </c>
      <c r="M57" s="40">
        <f t="shared" si="15"/>
        <v>0</v>
      </c>
      <c r="N57" s="40">
        <f t="shared" si="16"/>
        <v>1</v>
      </c>
    </row>
    <row r="58" spans="1:14" s="37" customFormat="1" x14ac:dyDescent="0.2">
      <c r="A58" s="37" t="s">
        <v>275</v>
      </c>
      <c r="B58" s="37" t="s">
        <v>287</v>
      </c>
      <c r="C58" s="37" t="s">
        <v>281</v>
      </c>
      <c r="D58" s="38" t="s">
        <v>165</v>
      </c>
      <c r="E58" s="39">
        <v>0</v>
      </c>
      <c r="F58" s="39">
        <v>1261247.8</v>
      </c>
      <c r="G58" s="39">
        <v>1261247.8</v>
      </c>
      <c r="H58" s="40">
        <f t="shared" si="4"/>
        <v>0</v>
      </c>
      <c r="I58" s="40">
        <f t="shared" si="5"/>
        <v>1</v>
      </c>
      <c r="J58" s="40">
        <f t="shared" si="6"/>
        <v>1</v>
      </c>
      <c r="K58" s="40">
        <f t="shared" si="13"/>
        <v>0</v>
      </c>
      <c r="L58" s="40">
        <f t="shared" si="14"/>
        <v>1</v>
      </c>
      <c r="M58" s="40">
        <f t="shared" si="15"/>
        <v>0</v>
      </c>
      <c r="N58" s="40">
        <f t="shared" si="16"/>
        <v>1</v>
      </c>
    </row>
    <row r="59" spans="1:14" s="37" customFormat="1" x14ac:dyDescent="0.2">
      <c r="A59" s="37" t="s">
        <v>288</v>
      </c>
      <c r="B59" s="37" t="s">
        <v>289</v>
      </c>
      <c r="C59" s="37" t="s">
        <v>314</v>
      </c>
      <c r="D59" s="38" t="s">
        <v>165</v>
      </c>
      <c r="E59" s="39">
        <v>2000000</v>
      </c>
      <c r="F59" s="39">
        <v>0</v>
      </c>
      <c r="G59" s="39">
        <v>0</v>
      </c>
      <c r="H59" s="40">
        <f t="shared" si="4"/>
        <v>1</v>
      </c>
      <c r="I59" s="40">
        <f t="shared" si="5"/>
        <v>0</v>
      </c>
      <c r="J59" s="40">
        <f t="shared" si="6"/>
        <v>0</v>
      </c>
      <c r="K59" s="40">
        <f t="shared" si="13"/>
        <v>0</v>
      </c>
      <c r="L59" s="40">
        <f t="shared" si="14"/>
        <v>0</v>
      </c>
      <c r="M59" s="40">
        <f t="shared" si="15"/>
        <v>0</v>
      </c>
      <c r="N59" s="40">
        <f t="shared" si="16"/>
        <v>0</v>
      </c>
    </row>
    <row r="60" spans="1:14" s="37" customFormat="1" x14ac:dyDescent="0.2">
      <c r="A60" s="37" t="s">
        <v>290</v>
      </c>
      <c r="B60" s="37" t="s">
        <v>291</v>
      </c>
      <c r="C60" s="37" t="s">
        <v>315</v>
      </c>
      <c r="D60" s="38" t="s">
        <v>165</v>
      </c>
      <c r="E60" s="39">
        <v>8889674</v>
      </c>
      <c r="F60" s="39">
        <v>4785974.6900000004</v>
      </c>
      <c r="G60" s="39">
        <v>2009744</v>
      </c>
      <c r="H60" s="40">
        <f t="shared" si="4"/>
        <v>1</v>
      </c>
      <c r="I60" s="40">
        <f t="shared" si="5"/>
        <v>1</v>
      </c>
      <c r="J60" s="40">
        <f t="shared" si="6"/>
        <v>0.41992365822561417</v>
      </c>
      <c r="K60" s="40">
        <f t="shared" si="13"/>
        <v>0.22607623181682479</v>
      </c>
      <c r="L60" s="40">
        <f t="shared" si="14"/>
        <v>0.41992365822561417</v>
      </c>
      <c r="M60" s="40">
        <f t="shared" si="15"/>
        <v>0.41992365822561417</v>
      </c>
      <c r="N60" s="40">
        <f t="shared" si="16"/>
        <v>0.41992365822561417</v>
      </c>
    </row>
    <row r="61" spans="1:14" s="37" customFormat="1" x14ac:dyDescent="0.2">
      <c r="A61" s="37" t="s">
        <v>292</v>
      </c>
      <c r="B61" s="37" t="s">
        <v>293</v>
      </c>
      <c r="C61" s="37" t="s">
        <v>316</v>
      </c>
      <c r="D61" s="38" t="s">
        <v>165</v>
      </c>
      <c r="E61" s="39">
        <v>19547514</v>
      </c>
      <c r="F61" s="39">
        <v>2441200.85</v>
      </c>
      <c r="G61" s="39">
        <v>2428810.2799999998</v>
      </c>
      <c r="H61" s="40">
        <f t="shared" si="4"/>
        <v>1</v>
      </c>
      <c r="I61" s="40">
        <f t="shared" si="5"/>
        <v>1</v>
      </c>
      <c r="J61" s="40">
        <f t="shared" si="6"/>
        <v>0.99492439550805489</v>
      </c>
      <c r="K61" s="40">
        <f t="shared" si="13"/>
        <v>0.12425161992466151</v>
      </c>
      <c r="L61" s="40">
        <f t="shared" si="14"/>
        <v>0.99492439550805489</v>
      </c>
      <c r="M61" s="40">
        <f t="shared" si="15"/>
        <v>0.99492439550805489</v>
      </c>
      <c r="N61" s="40">
        <f t="shared" si="16"/>
        <v>0.99492439550805489</v>
      </c>
    </row>
    <row r="62" spans="1:14" s="37" customFormat="1" x14ac:dyDescent="0.2">
      <c r="A62" s="37" t="s">
        <v>294</v>
      </c>
      <c r="B62" s="37" t="s">
        <v>295</v>
      </c>
      <c r="C62" s="37" t="s">
        <v>317</v>
      </c>
      <c r="D62" s="38" t="s">
        <v>165</v>
      </c>
      <c r="E62" s="39">
        <v>0</v>
      </c>
      <c r="F62" s="39">
        <v>2169434.4</v>
      </c>
      <c r="G62" s="39">
        <v>2169432.5699999998</v>
      </c>
      <c r="H62" s="40">
        <f t="shared" si="4"/>
        <v>0</v>
      </c>
      <c r="I62" s="40">
        <f t="shared" si="5"/>
        <v>1</v>
      </c>
      <c r="J62" s="40">
        <f t="shared" si="6"/>
        <v>0.99999915646216353</v>
      </c>
      <c r="K62" s="40">
        <f t="shared" si="13"/>
        <v>0</v>
      </c>
      <c r="L62" s="40">
        <f t="shared" si="14"/>
        <v>0.99999915646216353</v>
      </c>
      <c r="M62" s="40">
        <f t="shared" si="15"/>
        <v>0</v>
      </c>
      <c r="N62" s="40">
        <f t="shared" si="16"/>
        <v>0.99999915646216353</v>
      </c>
    </row>
    <row r="63" spans="1:14" s="37" customFormat="1" x14ac:dyDescent="0.2">
      <c r="A63" s="37" t="s">
        <v>296</v>
      </c>
      <c r="B63" s="37" t="s">
        <v>297</v>
      </c>
      <c r="C63" s="37" t="s">
        <v>318</v>
      </c>
      <c r="D63" s="38" t="s">
        <v>165</v>
      </c>
      <c r="E63" s="39">
        <v>0</v>
      </c>
      <c r="F63" s="39">
        <v>10234887.67</v>
      </c>
      <c r="G63" s="39">
        <v>10229956.23</v>
      </c>
      <c r="H63" s="40">
        <f t="shared" ref="H63:H92" si="17">IF(E63=0,0,1)</f>
        <v>0</v>
      </c>
      <c r="I63" s="40">
        <f t="shared" ref="I63:I92" si="18">IF(F63=0,0,1)</f>
        <v>1</v>
      </c>
      <c r="J63" s="40">
        <f t="shared" ref="J63:J92" si="19">IF(F63=0,0,G63/F63)</f>
        <v>0.99951817351015448</v>
      </c>
      <c r="K63" s="40">
        <f t="shared" si="13"/>
        <v>0</v>
      </c>
      <c r="L63" s="40">
        <f t="shared" si="14"/>
        <v>0.99951817351015448</v>
      </c>
      <c r="M63" s="40">
        <f t="shared" si="15"/>
        <v>0</v>
      </c>
      <c r="N63" s="40">
        <f t="shared" si="16"/>
        <v>0.99951817351015448</v>
      </c>
    </row>
    <row r="64" spans="1:14" s="37" customFormat="1" x14ac:dyDescent="0.2">
      <c r="A64" s="37" t="s">
        <v>298</v>
      </c>
      <c r="B64" s="37" t="s">
        <v>299</v>
      </c>
      <c r="C64" s="37" t="s">
        <v>319</v>
      </c>
      <c r="D64" s="38" t="s">
        <v>165</v>
      </c>
      <c r="E64" s="39">
        <v>0</v>
      </c>
      <c r="F64" s="39">
        <v>3000012.58</v>
      </c>
      <c r="G64" s="39">
        <v>3000000</v>
      </c>
      <c r="H64" s="40">
        <f t="shared" si="17"/>
        <v>0</v>
      </c>
      <c r="I64" s="40">
        <f t="shared" si="18"/>
        <v>1</v>
      </c>
      <c r="J64" s="40">
        <f t="shared" si="19"/>
        <v>0.99999580668425059</v>
      </c>
      <c r="K64" s="40">
        <f t="shared" si="13"/>
        <v>0</v>
      </c>
      <c r="L64" s="40">
        <f t="shared" si="14"/>
        <v>0.99999580668425059</v>
      </c>
      <c r="M64" s="40">
        <f t="shared" si="15"/>
        <v>0</v>
      </c>
      <c r="N64" s="40">
        <f t="shared" si="16"/>
        <v>0.99999580668425059</v>
      </c>
    </row>
    <row r="65" spans="1:14" s="37" customFormat="1" x14ac:dyDescent="0.2">
      <c r="A65" s="37" t="s">
        <v>300</v>
      </c>
      <c r="B65" s="37" t="s">
        <v>265</v>
      </c>
      <c r="C65" s="37" t="s">
        <v>320</v>
      </c>
      <c r="D65" s="38" t="s">
        <v>165</v>
      </c>
      <c r="E65" s="39">
        <v>0</v>
      </c>
      <c r="F65" s="39">
        <v>0</v>
      </c>
      <c r="G65" s="39">
        <v>0</v>
      </c>
      <c r="H65" s="40">
        <f t="shared" si="17"/>
        <v>0</v>
      </c>
      <c r="I65" s="40">
        <f t="shared" si="18"/>
        <v>0</v>
      </c>
      <c r="J65" s="40">
        <f t="shared" si="19"/>
        <v>0</v>
      </c>
      <c r="K65" s="40">
        <f t="shared" si="13"/>
        <v>0</v>
      </c>
      <c r="L65" s="40">
        <f t="shared" si="14"/>
        <v>0</v>
      </c>
      <c r="M65" s="40">
        <f t="shared" si="15"/>
        <v>0</v>
      </c>
      <c r="N65" s="40">
        <f t="shared" si="16"/>
        <v>0</v>
      </c>
    </row>
    <row r="66" spans="1:14" s="37" customFormat="1" x14ac:dyDescent="0.2">
      <c r="A66" s="37" t="s">
        <v>324</v>
      </c>
      <c r="B66" s="37" t="s">
        <v>346</v>
      </c>
      <c r="C66" s="37" t="s">
        <v>346</v>
      </c>
      <c r="D66" s="38" t="s">
        <v>190</v>
      </c>
      <c r="E66" s="39">
        <v>0</v>
      </c>
      <c r="F66" s="39">
        <v>800000</v>
      </c>
      <c r="G66" s="39">
        <v>525571.5</v>
      </c>
      <c r="H66" s="40">
        <f t="shared" si="17"/>
        <v>0</v>
      </c>
      <c r="I66" s="40">
        <f t="shared" si="18"/>
        <v>1</v>
      </c>
      <c r="J66" s="40">
        <f t="shared" si="19"/>
        <v>0.65696437500000004</v>
      </c>
      <c r="K66" s="40">
        <f t="shared" ref="K66:K92" si="20">IF(E66=0,0,G66/E66)</f>
        <v>0</v>
      </c>
      <c r="L66" s="40">
        <f t="shared" si="1"/>
        <v>0.65696437500000004</v>
      </c>
      <c r="M66" s="40">
        <f t="shared" si="11"/>
        <v>0</v>
      </c>
      <c r="N66" s="40">
        <f t="shared" si="12"/>
        <v>0.65696437500000004</v>
      </c>
    </row>
    <row r="67" spans="1:14" s="37" customFormat="1" x14ac:dyDescent="0.2">
      <c r="A67" s="37" t="s">
        <v>325</v>
      </c>
      <c r="B67" s="37" t="s">
        <v>347</v>
      </c>
      <c r="C67" s="37" t="s">
        <v>347</v>
      </c>
      <c r="D67" s="38" t="s">
        <v>172</v>
      </c>
      <c r="E67" s="39">
        <v>0</v>
      </c>
      <c r="F67" s="39">
        <v>53369150.109999999</v>
      </c>
      <c r="G67" s="39">
        <v>18534586.960000001</v>
      </c>
      <c r="H67" s="40">
        <f t="shared" si="17"/>
        <v>0</v>
      </c>
      <c r="I67" s="40">
        <f t="shared" si="18"/>
        <v>1</v>
      </c>
      <c r="J67" s="40">
        <f t="shared" si="19"/>
        <v>0.34729027765662507</v>
      </c>
      <c r="K67" s="40">
        <f t="shared" si="20"/>
        <v>0</v>
      </c>
      <c r="L67" s="40">
        <f t="shared" ref="L67:L92" si="21">IF(F67=0,0,G67/F67)</f>
        <v>0.34729027765662507</v>
      </c>
      <c r="M67" s="40">
        <f t="shared" ref="M67:M92" si="22">IF(J67="N/D","N/D",IF(H67=0,0,J67/H67))</f>
        <v>0</v>
      </c>
      <c r="N67" s="40">
        <f t="shared" ref="N67:N92" si="23">IF(J67="N/D","N/D",IF(I67=0,0,J67/I67))</f>
        <v>0.34729027765662507</v>
      </c>
    </row>
    <row r="68" spans="1:14" s="37" customFormat="1" x14ac:dyDescent="0.2">
      <c r="A68" s="37" t="s">
        <v>326</v>
      </c>
      <c r="B68" s="37" t="s">
        <v>348</v>
      </c>
      <c r="C68" s="37" t="s">
        <v>348</v>
      </c>
      <c r="D68" s="38" t="s">
        <v>166</v>
      </c>
      <c r="E68" s="39">
        <v>0</v>
      </c>
      <c r="F68" s="39">
        <v>78975.570000000007</v>
      </c>
      <c r="G68" s="39">
        <v>78975</v>
      </c>
      <c r="H68" s="40">
        <f t="shared" si="17"/>
        <v>0</v>
      </c>
      <c r="I68" s="40">
        <f t="shared" si="18"/>
        <v>1</v>
      </c>
      <c r="J68" s="40">
        <f t="shared" si="19"/>
        <v>0.99999278257820734</v>
      </c>
      <c r="K68" s="40">
        <f t="shared" si="20"/>
        <v>0</v>
      </c>
      <c r="L68" s="40">
        <f t="shared" si="21"/>
        <v>0.99999278257820734</v>
      </c>
      <c r="M68" s="40">
        <f t="shared" si="22"/>
        <v>0</v>
      </c>
      <c r="N68" s="40">
        <f t="shared" si="23"/>
        <v>0.99999278257820734</v>
      </c>
    </row>
    <row r="69" spans="1:14" s="37" customFormat="1" x14ac:dyDescent="0.2">
      <c r="A69" s="37" t="s">
        <v>327</v>
      </c>
      <c r="B69" s="37" t="s">
        <v>349</v>
      </c>
      <c r="C69" s="37" t="s">
        <v>349</v>
      </c>
      <c r="D69" s="38" t="s">
        <v>176</v>
      </c>
      <c r="E69" s="39">
        <v>0</v>
      </c>
      <c r="F69" s="39">
        <v>8000144.96</v>
      </c>
      <c r="G69" s="39">
        <v>6831412.2000000002</v>
      </c>
      <c r="H69" s="40">
        <f t="shared" si="17"/>
        <v>0</v>
      </c>
      <c r="I69" s="40">
        <f t="shared" si="18"/>
        <v>1</v>
      </c>
      <c r="J69" s="40">
        <f t="shared" si="19"/>
        <v>0.85391105213173535</v>
      </c>
      <c r="K69" s="40">
        <f t="shared" si="20"/>
        <v>0</v>
      </c>
      <c r="L69" s="40">
        <f t="shared" si="21"/>
        <v>0.85391105213173535</v>
      </c>
      <c r="M69" s="40">
        <f t="shared" si="22"/>
        <v>0</v>
      </c>
      <c r="N69" s="40">
        <f t="shared" si="23"/>
        <v>0.85391105213173535</v>
      </c>
    </row>
    <row r="70" spans="1:14" s="37" customFormat="1" x14ac:dyDescent="0.2">
      <c r="A70" s="37" t="s">
        <v>328</v>
      </c>
      <c r="B70" s="37" t="s">
        <v>350</v>
      </c>
      <c r="C70" s="37" t="s">
        <v>350</v>
      </c>
      <c r="D70" s="38" t="s">
        <v>177</v>
      </c>
      <c r="E70" s="39">
        <v>0</v>
      </c>
      <c r="F70" s="39">
        <v>0</v>
      </c>
      <c r="G70" s="39">
        <v>0</v>
      </c>
      <c r="H70" s="40">
        <f t="shared" si="17"/>
        <v>0</v>
      </c>
      <c r="I70" s="40">
        <f t="shared" si="18"/>
        <v>0</v>
      </c>
      <c r="J70" s="40">
        <f t="shared" si="19"/>
        <v>0</v>
      </c>
      <c r="K70" s="40">
        <f t="shared" si="20"/>
        <v>0</v>
      </c>
      <c r="L70" s="40">
        <f t="shared" si="21"/>
        <v>0</v>
      </c>
      <c r="M70" s="40">
        <f t="shared" si="22"/>
        <v>0</v>
      </c>
      <c r="N70" s="40">
        <f t="shared" si="23"/>
        <v>0</v>
      </c>
    </row>
    <row r="71" spans="1:14" s="37" customFormat="1" x14ac:dyDescent="0.2">
      <c r="A71" s="37" t="s">
        <v>329</v>
      </c>
      <c r="B71" s="37" t="s">
        <v>351</v>
      </c>
      <c r="C71" s="37" t="s">
        <v>351</v>
      </c>
      <c r="D71" s="38" t="s">
        <v>172</v>
      </c>
      <c r="E71" s="39">
        <v>0</v>
      </c>
      <c r="F71" s="39">
        <v>181113.22</v>
      </c>
      <c r="G71" s="39">
        <v>108345.21</v>
      </c>
      <c r="H71" s="40">
        <f t="shared" si="17"/>
        <v>0</v>
      </c>
      <c r="I71" s="40">
        <f t="shared" si="18"/>
        <v>1</v>
      </c>
      <c r="J71" s="40">
        <f t="shared" si="19"/>
        <v>0.59821812013501829</v>
      </c>
      <c r="K71" s="40">
        <f t="shared" si="20"/>
        <v>0</v>
      </c>
      <c r="L71" s="40">
        <f t="shared" si="21"/>
        <v>0.59821812013501829</v>
      </c>
      <c r="M71" s="40">
        <f t="shared" si="22"/>
        <v>0</v>
      </c>
      <c r="N71" s="40">
        <f t="shared" si="23"/>
        <v>0.59821812013501829</v>
      </c>
    </row>
    <row r="72" spans="1:14" s="37" customFormat="1" x14ac:dyDescent="0.2">
      <c r="A72" s="37" t="s">
        <v>330</v>
      </c>
      <c r="B72" s="37" t="s">
        <v>352</v>
      </c>
      <c r="C72" s="37" t="s">
        <v>352</v>
      </c>
      <c r="D72" s="38" t="s">
        <v>165</v>
      </c>
      <c r="E72" s="39">
        <v>0</v>
      </c>
      <c r="F72" s="39">
        <v>400000</v>
      </c>
      <c r="G72" s="39">
        <v>400000</v>
      </c>
      <c r="H72" s="40">
        <f t="shared" si="17"/>
        <v>0</v>
      </c>
      <c r="I72" s="40">
        <f t="shared" si="18"/>
        <v>1</v>
      </c>
      <c r="J72" s="40">
        <f t="shared" si="19"/>
        <v>1</v>
      </c>
      <c r="K72" s="40">
        <f t="shared" si="20"/>
        <v>0</v>
      </c>
      <c r="L72" s="40">
        <f t="shared" si="21"/>
        <v>1</v>
      </c>
      <c r="M72" s="40">
        <f t="shared" si="22"/>
        <v>0</v>
      </c>
      <c r="N72" s="40">
        <f t="shared" si="23"/>
        <v>1</v>
      </c>
    </row>
    <row r="73" spans="1:14" s="37" customFormat="1" x14ac:dyDescent="0.2">
      <c r="A73" s="37" t="s">
        <v>353</v>
      </c>
      <c r="B73" s="37" t="s">
        <v>354</v>
      </c>
      <c r="C73" s="37" t="s">
        <v>354</v>
      </c>
      <c r="D73" s="38" t="s">
        <v>165</v>
      </c>
      <c r="E73" s="39">
        <v>0</v>
      </c>
      <c r="F73" s="39">
        <v>5730077.1299999999</v>
      </c>
      <c r="G73" s="39">
        <v>0</v>
      </c>
      <c r="H73" s="40">
        <f t="shared" ref="H73" si="24">IF(E73=0,0,1)</f>
        <v>0</v>
      </c>
      <c r="I73" s="40">
        <f t="shared" ref="I73" si="25">IF(F73=0,0,1)</f>
        <v>1</v>
      </c>
      <c r="J73" s="40">
        <f t="shared" ref="J73" si="26">IF(F73=0,0,G73/F73)</f>
        <v>0</v>
      </c>
      <c r="K73" s="40">
        <f t="shared" ref="K73" si="27">IF(E73=0,0,G73/E73)</f>
        <v>0</v>
      </c>
      <c r="L73" s="40">
        <f t="shared" ref="L73" si="28">IF(F73=0,0,G73/F73)</f>
        <v>0</v>
      </c>
      <c r="M73" s="40">
        <f t="shared" ref="M73" si="29">IF(J73="N/D","N/D",IF(H73=0,0,J73/H73))</f>
        <v>0</v>
      </c>
      <c r="N73" s="40">
        <f t="shared" ref="N73" si="30">IF(J73="N/D","N/D",IF(I73=0,0,J73/I73))</f>
        <v>0</v>
      </c>
    </row>
    <row r="74" spans="1:14" s="37" customFormat="1" x14ac:dyDescent="0.2">
      <c r="A74" s="37" t="s">
        <v>301</v>
      </c>
      <c r="B74" s="37" t="s">
        <v>302</v>
      </c>
      <c r="C74" s="37" t="s">
        <v>302</v>
      </c>
      <c r="D74" s="38" t="s">
        <v>172</v>
      </c>
      <c r="E74" s="39">
        <v>7941216</v>
      </c>
      <c r="F74" s="39">
        <v>9481515.5600000005</v>
      </c>
      <c r="G74" s="39">
        <v>9165936.6699999999</v>
      </c>
      <c r="H74" s="40">
        <f t="shared" si="17"/>
        <v>1</v>
      </c>
      <c r="I74" s="40">
        <f t="shared" si="18"/>
        <v>1</v>
      </c>
      <c r="J74" s="40">
        <f t="shared" si="19"/>
        <v>0.9667164085738208</v>
      </c>
      <c r="K74" s="40">
        <f t="shared" si="20"/>
        <v>1.1542233166809717</v>
      </c>
      <c r="L74" s="40">
        <f t="shared" si="21"/>
        <v>0.9667164085738208</v>
      </c>
      <c r="M74" s="40">
        <f t="shared" si="22"/>
        <v>0.9667164085738208</v>
      </c>
      <c r="N74" s="40">
        <f t="shared" si="23"/>
        <v>0.9667164085738208</v>
      </c>
    </row>
    <row r="75" spans="1:14" s="37" customFormat="1" x14ac:dyDescent="0.2">
      <c r="A75" s="37" t="s">
        <v>303</v>
      </c>
      <c r="B75" s="37" t="s">
        <v>304</v>
      </c>
      <c r="C75" s="37" t="s">
        <v>304</v>
      </c>
      <c r="D75" s="38" t="s">
        <v>166</v>
      </c>
      <c r="E75" s="39">
        <v>241300</v>
      </c>
      <c r="F75" s="39">
        <v>233912.2</v>
      </c>
      <c r="G75" s="39">
        <v>180153.2</v>
      </c>
      <c r="H75" s="40">
        <f t="shared" si="17"/>
        <v>1</v>
      </c>
      <c r="I75" s="40">
        <f t="shared" si="18"/>
        <v>1</v>
      </c>
      <c r="J75" s="40">
        <f t="shared" si="19"/>
        <v>0.77017445007143703</v>
      </c>
      <c r="K75" s="40">
        <f t="shared" ref="K75:K91" si="31">IF(E75=0,0,G75/E75)</f>
        <v>0.74659428097803571</v>
      </c>
      <c r="L75" s="40">
        <f t="shared" ref="L75:L91" si="32">IF(F75=0,0,G75/F75)</f>
        <v>0.77017445007143703</v>
      </c>
      <c r="M75" s="40">
        <f t="shared" ref="M75:M91" si="33">IF(J75="N/D","N/D",IF(H75=0,0,J75/H75))</f>
        <v>0.77017445007143703</v>
      </c>
      <c r="N75" s="40">
        <f t="shared" ref="N75:N91" si="34">IF(J75="N/D","N/D",IF(I75=0,0,J75/I75))</f>
        <v>0.77017445007143703</v>
      </c>
    </row>
    <row r="76" spans="1:14" s="37" customFormat="1" x14ac:dyDescent="0.2">
      <c r="A76" s="37" t="s">
        <v>305</v>
      </c>
      <c r="B76" s="37" t="s">
        <v>306</v>
      </c>
      <c r="C76" s="37" t="s">
        <v>306</v>
      </c>
      <c r="D76" s="38" t="s">
        <v>176</v>
      </c>
      <c r="E76" s="39">
        <v>3145000</v>
      </c>
      <c r="F76" s="39">
        <v>0</v>
      </c>
      <c r="G76" s="39">
        <v>0</v>
      </c>
      <c r="H76" s="40">
        <f t="shared" si="17"/>
        <v>1</v>
      </c>
      <c r="I76" s="40">
        <f t="shared" si="18"/>
        <v>0</v>
      </c>
      <c r="J76" s="40">
        <f t="shared" si="19"/>
        <v>0</v>
      </c>
      <c r="K76" s="40">
        <f t="shared" si="31"/>
        <v>0</v>
      </c>
      <c r="L76" s="40">
        <f t="shared" si="32"/>
        <v>0</v>
      </c>
      <c r="M76" s="40">
        <f t="shared" si="33"/>
        <v>0</v>
      </c>
      <c r="N76" s="40">
        <f t="shared" si="34"/>
        <v>0</v>
      </c>
    </row>
    <row r="77" spans="1:14" s="37" customFormat="1" x14ac:dyDescent="0.2">
      <c r="A77" s="37" t="s">
        <v>307</v>
      </c>
      <c r="B77" s="37" t="s">
        <v>308</v>
      </c>
      <c r="C77" s="37" t="s">
        <v>308</v>
      </c>
      <c r="D77" s="38" t="s">
        <v>177</v>
      </c>
      <c r="E77" s="39">
        <v>0</v>
      </c>
      <c r="F77" s="39">
        <v>0</v>
      </c>
      <c r="G77" s="39">
        <v>0</v>
      </c>
      <c r="H77" s="40">
        <f t="shared" si="17"/>
        <v>0</v>
      </c>
      <c r="I77" s="40">
        <f t="shared" si="18"/>
        <v>0</v>
      </c>
      <c r="J77" s="40">
        <f t="shared" si="19"/>
        <v>0</v>
      </c>
      <c r="K77" s="40">
        <f t="shared" si="31"/>
        <v>0</v>
      </c>
      <c r="L77" s="40">
        <f t="shared" si="32"/>
        <v>0</v>
      </c>
      <c r="M77" s="40">
        <f t="shared" si="33"/>
        <v>0</v>
      </c>
      <c r="N77" s="40">
        <f t="shared" si="34"/>
        <v>0</v>
      </c>
    </row>
    <row r="78" spans="1:14" s="37" customFormat="1" x14ac:dyDescent="0.2">
      <c r="A78" s="37" t="s">
        <v>309</v>
      </c>
      <c r="B78" s="37" t="s">
        <v>331</v>
      </c>
      <c r="C78" s="37" t="s">
        <v>331</v>
      </c>
      <c r="D78" s="38" t="s">
        <v>172</v>
      </c>
      <c r="E78" s="39">
        <v>0</v>
      </c>
      <c r="F78" s="39">
        <v>568290.99</v>
      </c>
      <c r="G78" s="39">
        <v>568286.31999999995</v>
      </c>
      <c r="H78" s="40">
        <f t="shared" si="17"/>
        <v>0</v>
      </c>
      <c r="I78" s="40">
        <f t="shared" si="18"/>
        <v>1</v>
      </c>
      <c r="J78" s="40">
        <f t="shared" si="19"/>
        <v>0.99999178237895336</v>
      </c>
      <c r="K78" s="40">
        <f t="shared" si="31"/>
        <v>0</v>
      </c>
      <c r="L78" s="40">
        <f t="shared" si="32"/>
        <v>0.99999178237895336</v>
      </c>
      <c r="M78" s="40">
        <f t="shared" si="33"/>
        <v>0</v>
      </c>
      <c r="N78" s="40">
        <f t="shared" si="34"/>
        <v>0.99999178237895336</v>
      </c>
    </row>
    <row r="79" spans="1:14" s="37" customFormat="1" x14ac:dyDescent="0.2">
      <c r="A79" s="37" t="s">
        <v>332</v>
      </c>
      <c r="B79" s="37" t="s">
        <v>333</v>
      </c>
      <c r="C79" s="37" t="s">
        <v>333</v>
      </c>
      <c r="D79" s="38" t="s">
        <v>172</v>
      </c>
      <c r="E79" s="39">
        <v>0</v>
      </c>
      <c r="F79" s="39">
        <v>573450</v>
      </c>
      <c r="G79" s="39">
        <v>573450</v>
      </c>
      <c r="H79" s="40">
        <f t="shared" si="17"/>
        <v>0</v>
      </c>
      <c r="I79" s="40">
        <f t="shared" si="18"/>
        <v>1</v>
      </c>
      <c r="J79" s="40">
        <f t="shared" si="19"/>
        <v>1</v>
      </c>
      <c r="K79" s="40">
        <f t="shared" si="31"/>
        <v>0</v>
      </c>
      <c r="L79" s="40">
        <f t="shared" si="32"/>
        <v>1</v>
      </c>
      <c r="M79" s="40">
        <f t="shared" si="33"/>
        <v>0</v>
      </c>
      <c r="N79" s="40">
        <f t="shared" si="34"/>
        <v>1</v>
      </c>
    </row>
    <row r="80" spans="1:14" s="37" customFormat="1" x14ac:dyDescent="0.2">
      <c r="A80" s="37" t="s">
        <v>334</v>
      </c>
      <c r="B80" s="37" t="s">
        <v>335</v>
      </c>
      <c r="C80" s="37" t="s">
        <v>335</v>
      </c>
      <c r="D80" s="38" t="s">
        <v>177</v>
      </c>
      <c r="E80" s="39">
        <v>0</v>
      </c>
      <c r="F80" s="39">
        <v>180002.71</v>
      </c>
      <c r="G80" s="39">
        <v>179999.52</v>
      </c>
      <c r="H80" s="40">
        <f t="shared" si="17"/>
        <v>0</v>
      </c>
      <c r="I80" s="40">
        <f t="shared" si="18"/>
        <v>1</v>
      </c>
      <c r="J80" s="40">
        <f t="shared" si="19"/>
        <v>0.99998227804459161</v>
      </c>
      <c r="K80" s="40">
        <f t="shared" si="31"/>
        <v>0</v>
      </c>
      <c r="L80" s="40">
        <f t="shared" si="32"/>
        <v>0.99998227804459161</v>
      </c>
      <c r="M80" s="40">
        <f t="shared" si="33"/>
        <v>0</v>
      </c>
      <c r="N80" s="40">
        <f t="shared" si="34"/>
        <v>0.99998227804459161</v>
      </c>
    </row>
    <row r="81" spans="1:14" s="37" customFormat="1" x14ac:dyDescent="0.2">
      <c r="A81" s="37" t="s">
        <v>336</v>
      </c>
      <c r="B81" s="37" t="s">
        <v>337</v>
      </c>
      <c r="C81" s="37" t="s">
        <v>337</v>
      </c>
      <c r="D81" s="38" t="s">
        <v>176</v>
      </c>
      <c r="E81" s="39">
        <v>0</v>
      </c>
      <c r="F81" s="39">
        <v>0.26</v>
      </c>
      <c r="G81" s="39">
        <v>0</v>
      </c>
      <c r="H81" s="40">
        <f t="shared" si="17"/>
        <v>0</v>
      </c>
      <c r="I81" s="40">
        <f t="shared" si="18"/>
        <v>1</v>
      </c>
      <c r="J81" s="40">
        <f t="shared" si="19"/>
        <v>0</v>
      </c>
      <c r="K81" s="40">
        <f t="shared" si="31"/>
        <v>0</v>
      </c>
      <c r="L81" s="40">
        <f t="shared" si="32"/>
        <v>0</v>
      </c>
      <c r="M81" s="40">
        <f t="shared" si="33"/>
        <v>0</v>
      </c>
      <c r="N81" s="40">
        <f t="shared" si="34"/>
        <v>0</v>
      </c>
    </row>
    <row r="82" spans="1:14" s="37" customFormat="1" x14ac:dyDescent="0.2">
      <c r="A82" s="37" t="s">
        <v>338</v>
      </c>
      <c r="B82" s="37" t="s">
        <v>339</v>
      </c>
      <c r="C82" s="37" t="s">
        <v>339</v>
      </c>
      <c r="D82" s="38" t="s">
        <v>176</v>
      </c>
      <c r="E82" s="39">
        <v>0</v>
      </c>
      <c r="F82" s="39">
        <v>400001.56</v>
      </c>
      <c r="G82" s="39">
        <v>399795</v>
      </c>
      <c r="H82" s="40">
        <f t="shared" si="17"/>
        <v>0</v>
      </c>
      <c r="I82" s="40">
        <f t="shared" si="18"/>
        <v>1</v>
      </c>
      <c r="J82" s="40">
        <f t="shared" si="19"/>
        <v>0.99948360201395214</v>
      </c>
      <c r="K82" s="40">
        <f t="shared" si="31"/>
        <v>0</v>
      </c>
      <c r="L82" s="40">
        <f t="shared" si="32"/>
        <v>0.99948360201395214</v>
      </c>
      <c r="M82" s="40">
        <f t="shared" si="33"/>
        <v>0</v>
      </c>
      <c r="N82" s="40">
        <f t="shared" si="34"/>
        <v>0.99948360201395214</v>
      </c>
    </row>
    <row r="83" spans="1:14" s="37" customFormat="1" x14ac:dyDescent="0.2">
      <c r="A83" s="37" t="s">
        <v>340</v>
      </c>
      <c r="B83" s="37" t="s">
        <v>341</v>
      </c>
      <c r="C83" s="37" t="s">
        <v>341</v>
      </c>
      <c r="D83" s="38" t="s">
        <v>176</v>
      </c>
      <c r="E83" s="39">
        <v>0</v>
      </c>
      <c r="F83" s="39">
        <v>1151820</v>
      </c>
      <c r="G83" s="39">
        <v>0</v>
      </c>
      <c r="H83" s="40">
        <f t="shared" si="17"/>
        <v>0</v>
      </c>
      <c r="I83" s="40">
        <f t="shared" si="18"/>
        <v>1</v>
      </c>
      <c r="J83" s="40">
        <f t="shared" si="19"/>
        <v>0</v>
      </c>
      <c r="K83" s="40">
        <f t="shared" si="31"/>
        <v>0</v>
      </c>
      <c r="L83" s="40">
        <f t="shared" si="32"/>
        <v>0</v>
      </c>
      <c r="M83" s="40">
        <f t="shared" si="33"/>
        <v>0</v>
      </c>
      <c r="N83" s="40">
        <f t="shared" si="34"/>
        <v>0</v>
      </c>
    </row>
    <row r="84" spans="1:14" s="37" customFormat="1" x14ac:dyDescent="0.2">
      <c r="A84" s="37" t="s">
        <v>342</v>
      </c>
      <c r="B84" s="37" t="s">
        <v>343</v>
      </c>
      <c r="C84" s="37" t="s">
        <v>343</v>
      </c>
      <c r="D84" s="38" t="s">
        <v>176</v>
      </c>
      <c r="E84" s="39">
        <v>0</v>
      </c>
      <c r="F84" s="39">
        <v>225000</v>
      </c>
      <c r="G84" s="39">
        <v>225000</v>
      </c>
      <c r="H84" s="40">
        <f t="shared" si="17"/>
        <v>0</v>
      </c>
      <c r="I84" s="40">
        <f t="shared" si="18"/>
        <v>1</v>
      </c>
      <c r="J84" s="40">
        <f t="shared" si="19"/>
        <v>1</v>
      </c>
      <c r="K84" s="40">
        <f t="shared" si="31"/>
        <v>0</v>
      </c>
      <c r="L84" s="40">
        <f t="shared" si="32"/>
        <v>1</v>
      </c>
      <c r="M84" s="40">
        <f t="shared" si="33"/>
        <v>0</v>
      </c>
      <c r="N84" s="40">
        <f t="shared" si="34"/>
        <v>1</v>
      </c>
    </row>
    <row r="85" spans="1:14" s="37" customFormat="1" x14ac:dyDescent="0.2">
      <c r="A85" s="37" t="s">
        <v>344</v>
      </c>
      <c r="B85" s="37" t="s">
        <v>345</v>
      </c>
      <c r="C85" s="37" t="s">
        <v>345</v>
      </c>
      <c r="D85" s="38" t="s">
        <v>176</v>
      </c>
      <c r="E85" s="39">
        <v>0</v>
      </c>
      <c r="F85" s="39">
        <v>200000</v>
      </c>
      <c r="G85" s="39">
        <v>200000</v>
      </c>
      <c r="H85" s="40">
        <f t="shared" si="17"/>
        <v>0</v>
      </c>
      <c r="I85" s="40">
        <f t="shared" si="18"/>
        <v>1</v>
      </c>
      <c r="J85" s="40">
        <f t="shared" si="19"/>
        <v>1</v>
      </c>
      <c r="K85" s="40">
        <f t="shared" si="31"/>
        <v>0</v>
      </c>
      <c r="L85" s="40">
        <f t="shared" si="32"/>
        <v>1</v>
      </c>
      <c r="M85" s="40">
        <f t="shared" si="33"/>
        <v>0</v>
      </c>
      <c r="N85" s="40">
        <f t="shared" si="34"/>
        <v>1</v>
      </c>
    </row>
    <row r="86" spans="1:14" s="37" customFormat="1" x14ac:dyDescent="0.2">
      <c r="A86" s="37" t="s">
        <v>355</v>
      </c>
      <c r="B86" s="37" t="s">
        <v>356</v>
      </c>
      <c r="C86" s="37" t="s">
        <v>356</v>
      </c>
      <c r="D86" s="38" t="s">
        <v>180</v>
      </c>
      <c r="E86" s="39">
        <v>0</v>
      </c>
      <c r="F86" s="39">
        <v>46666.67</v>
      </c>
      <c r="G86" s="39">
        <v>46666.67</v>
      </c>
      <c r="H86" s="40">
        <f t="shared" ref="H86:H88" si="35">IF(E86=0,0,1)</f>
        <v>0</v>
      </c>
      <c r="I86" s="40">
        <f t="shared" ref="I86:I88" si="36">IF(F86=0,0,1)</f>
        <v>1</v>
      </c>
      <c r="J86" s="40">
        <f t="shared" ref="J86:J88" si="37">IF(F86=0,0,G86/F86)</f>
        <v>1</v>
      </c>
      <c r="K86" s="40">
        <f t="shared" ref="K86:K88" si="38">IF(E86=0,0,G86/E86)</f>
        <v>0</v>
      </c>
      <c r="L86" s="40">
        <f t="shared" ref="L86:L88" si="39">IF(F86=0,0,G86/F86)</f>
        <v>1</v>
      </c>
      <c r="M86" s="40">
        <f t="shared" ref="M86:M88" si="40">IF(J86="N/D","N/D",IF(H86=0,0,J86/H86))</f>
        <v>0</v>
      </c>
      <c r="N86" s="40">
        <f t="shared" ref="N86:N88" si="41">IF(J86="N/D","N/D",IF(I86=0,0,J86/I86))</f>
        <v>1</v>
      </c>
    </row>
    <row r="87" spans="1:14" s="37" customFormat="1" x14ac:dyDescent="0.2">
      <c r="A87" s="37" t="s">
        <v>357</v>
      </c>
      <c r="B87" s="37" t="s">
        <v>358</v>
      </c>
      <c r="C87" s="37" t="s">
        <v>358</v>
      </c>
      <c r="D87" s="38" t="s">
        <v>180</v>
      </c>
      <c r="E87" s="39">
        <v>0</v>
      </c>
      <c r="F87" s="39">
        <v>1012500</v>
      </c>
      <c r="G87" s="39">
        <v>761207.37</v>
      </c>
      <c r="H87" s="40">
        <f t="shared" si="35"/>
        <v>0</v>
      </c>
      <c r="I87" s="40">
        <f t="shared" si="36"/>
        <v>1</v>
      </c>
      <c r="J87" s="40">
        <f t="shared" si="37"/>
        <v>0.75180974814814816</v>
      </c>
      <c r="K87" s="40">
        <f t="shared" si="38"/>
        <v>0</v>
      </c>
      <c r="L87" s="40">
        <f t="shared" si="39"/>
        <v>0.75180974814814816</v>
      </c>
      <c r="M87" s="40">
        <f t="shared" si="40"/>
        <v>0</v>
      </c>
      <c r="N87" s="40">
        <f t="shared" si="41"/>
        <v>0.75180974814814816</v>
      </c>
    </row>
    <row r="88" spans="1:14" s="37" customFormat="1" x14ac:dyDescent="0.2">
      <c r="A88" s="37" t="s">
        <v>359</v>
      </c>
      <c r="B88" s="37" t="s">
        <v>360</v>
      </c>
      <c r="C88" s="37" t="s">
        <v>360</v>
      </c>
      <c r="D88" s="38" t="s">
        <v>179</v>
      </c>
      <c r="E88" s="39">
        <v>0</v>
      </c>
      <c r="F88" s="39">
        <v>962500</v>
      </c>
      <c r="G88" s="39">
        <v>315860</v>
      </c>
      <c r="H88" s="40">
        <f t="shared" si="35"/>
        <v>0</v>
      </c>
      <c r="I88" s="40">
        <f t="shared" si="36"/>
        <v>1</v>
      </c>
      <c r="J88" s="40">
        <f t="shared" si="37"/>
        <v>0.32816623376623377</v>
      </c>
      <c r="K88" s="40">
        <f t="shared" si="38"/>
        <v>0</v>
      </c>
      <c r="L88" s="40">
        <f t="shared" si="39"/>
        <v>0.32816623376623377</v>
      </c>
      <c r="M88" s="40">
        <f t="shared" si="40"/>
        <v>0</v>
      </c>
      <c r="N88" s="40">
        <f t="shared" si="41"/>
        <v>0.32816623376623377</v>
      </c>
    </row>
    <row r="89" spans="1:14" s="37" customFormat="1" x14ac:dyDescent="0.2">
      <c r="A89" s="37" t="s">
        <v>145</v>
      </c>
      <c r="B89" s="37" t="s">
        <v>146</v>
      </c>
      <c r="C89" s="37" t="s">
        <v>146</v>
      </c>
      <c r="D89" s="38" t="s">
        <v>165</v>
      </c>
      <c r="E89" s="39">
        <v>500000</v>
      </c>
      <c r="F89" s="39">
        <v>1295161.1499999999</v>
      </c>
      <c r="G89" s="39">
        <v>1295161.1499999999</v>
      </c>
      <c r="H89" s="40">
        <f t="shared" si="17"/>
        <v>1</v>
      </c>
      <c r="I89" s="40">
        <f t="shared" si="18"/>
        <v>1</v>
      </c>
      <c r="J89" s="40">
        <f t="shared" si="19"/>
        <v>1</v>
      </c>
      <c r="K89" s="40">
        <f t="shared" si="31"/>
        <v>2.5903223</v>
      </c>
      <c r="L89" s="40">
        <f t="shared" si="32"/>
        <v>1</v>
      </c>
      <c r="M89" s="40">
        <f t="shared" si="33"/>
        <v>1</v>
      </c>
      <c r="N89" s="40">
        <f t="shared" si="34"/>
        <v>1</v>
      </c>
    </row>
    <row r="90" spans="1:14" s="37" customFormat="1" x14ac:dyDescent="0.2">
      <c r="A90" s="37" t="s">
        <v>150</v>
      </c>
      <c r="B90" s="37" t="s">
        <v>151</v>
      </c>
      <c r="C90" s="37" t="s">
        <v>151</v>
      </c>
      <c r="D90" s="38" t="s">
        <v>172</v>
      </c>
      <c r="E90" s="39">
        <v>1496719</v>
      </c>
      <c r="F90" s="39">
        <v>0</v>
      </c>
      <c r="G90" s="39">
        <v>0</v>
      </c>
      <c r="H90" s="40">
        <f t="shared" si="17"/>
        <v>1</v>
      </c>
      <c r="I90" s="40">
        <f t="shared" si="18"/>
        <v>0</v>
      </c>
      <c r="J90" s="40">
        <f t="shared" si="19"/>
        <v>0</v>
      </c>
      <c r="K90" s="40">
        <f t="shared" si="31"/>
        <v>0</v>
      </c>
      <c r="L90" s="40">
        <f t="shared" si="32"/>
        <v>0</v>
      </c>
      <c r="M90" s="40">
        <f t="shared" si="33"/>
        <v>0</v>
      </c>
      <c r="N90" s="40">
        <f t="shared" si="34"/>
        <v>0</v>
      </c>
    </row>
    <row r="91" spans="1:14" s="37" customFormat="1" x14ac:dyDescent="0.2">
      <c r="A91" s="37" t="s">
        <v>154</v>
      </c>
      <c r="B91" s="37" t="s">
        <v>155</v>
      </c>
      <c r="C91" s="37" t="s">
        <v>155</v>
      </c>
      <c r="D91" s="38" t="s">
        <v>166</v>
      </c>
      <c r="E91" s="39">
        <v>20000</v>
      </c>
      <c r="F91" s="39">
        <v>38721.06</v>
      </c>
      <c r="G91" s="39">
        <v>38489.83</v>
      </c>
      <c r="H91" s="40">
        <f t="shared" si="17"/>
        <v>1</v>
      </c>
      <c r="I91" s="40">
        <f t="shared" si="18"/>
        <v>1</v>
      </c>
      <c r="J91" s="40">
        <f t="shared" si="19"/>
        <v>0.99402831430751126</v>
      </c>
      <c r="K91" s="40">
        <f t="shared" si="31"/>
        <v>1.9244915</v>
      </c>
      <c r="L91" s="40">
        <f t="shared" si="32"/>
        <v>0.99402831430751126</v>
      </c>
      <c r="M91" s="40">
        <f t="shared" si="33"/>
        <v>0.99402831430751126</v>
      </c>
      <c r="N91" s="40">
        <f t="shared" si="34"/>
        <v>0.99402831430751126</v>
      </c>
    </row>
    <row r="92" spans="1:14" s="37" customFormat="1" x14ac:dyDescent="0.2">
      <c r="A92" s="37" t="s">
        <v>276</v>
      </c>
      <c r="B92" s="37" t="s">
        <v>310</v>
      </c>
      <c r="C92" s="37" t="s">
        <v>310</v>
      </c>
      <c r="D92" s="38" t="s">
        <v>171</v>
      </c>
      <c r="E92" s="39">
        <v>0</v>
      </c>
      <c r="F92" s="39">
        <v>160000</v>
      </c>
      <c r="G92" s="39">
        <v>0</v>
      </c>
      <c r="H92" s="40">
        <f t="shared" si="17"/>
        <v>0</v>
      </c>
      <c r="I92" s="40">
        <f t="shared" si="18"/>
        <v>1</v>
      </c>
      <c r="J92" s="40">
        <f t="shared" si="19"/>
        <v>0</v>
      </c>
      <c r="K92" s="40">
        <f t="shared" si="20"/>
        <v>0</v>
      </c>
      <c r="L92" s="40">
        <f t="shared" si="21"/>
        <v>0</v>
      </c>
      <c r="M92" s="40">
        <f t="shared" si="22"/>
        <v>0</v>
      </c>
      <c r="N92" s="40">
        <f t="shared" si="23"/>
        <v>0</v>
      </c>
    </row>
    <row r="93" spans="1:14" x14ac:dyDescent="0.2">
      <c r="E93" s="36"/>
      <c r="F93" s="36"/>
      <c r="G93" s="36"/>
      <c r="H93" s="45"/>
    </row>
    <row r="94" spans="1:14" x14ac:dyDescent="0.2">
      <c r="E94" s="36"/>
      <c r="F94" s="36"/>
      <c r="G94" s="36"/>
      <c r="H94" s="45"/>
    </row>
    <row r="95" spans="1:14" x14ac:dyDescent="0.2">
      <c r="E95" s="36"/>
      <c r="F95" s="36"/>
      <c r="G95" s="36"/>
      <c r="H95" s="45"/>
    </row>
    <row r="98" spans="1:15" s="25" customFormat="1" x14ac:dyDescent="0.2">
      <c r="B98" s="27"/>
      <c r="C98" s="27"/>
      <c r="E98" s="27"/>
      <c r="F98" s="27"/>
      <c r="G98" s="27"/>
      <c r="H98" s="46"/>
      <c r="I98" s="44"/>
      <c r="J98" s="55"/>
      <c r="K98" s="28"/>
      <c r="L98" s="28"/>
      <c r="M98" s="28"/>
      <c r="N98" s="29"/>
      <c r="O98" s="26"/>
    </row>
    <row r="99" spans="1:15" s="30" customFormat="1" ht="23.25" customHeight="1" x14ac:dyDescent="0.3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31"/>
      <c r="O99" s="32"/>
    </row>
    <row r="100" spans="1:15" s="33" customFormat="1" ht="23.25" customHeight="1" x14ac:dyDescent="0.35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34"/>
      <c r="O100" s="35"/>
    </row>
    <row r="103" spans="1:15" x14ac:dyDescent="0.2">
      <c r="A103" s="23"/>
      <c r="B103" s="24"/>
      <c r="C103" s="24"/>
      <c r="D103" s="24"/>
      <c r="E103" s="24"/>
      <c r="F103" s="24"/>
      <c r="G103" s="24"/>
      <c r="H103" s="47"/>
      <c r="I103" s="56"/>
      <c r="J103" s="56"/>
      <c r="K103" s="24"/>
      <c r="L103" s="24"/>
      <c r="M103" s="24"/>
      <c r="N103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02" xr:uid="{00000000-0009-0000-0000-000000000000}"/>
  <mergeCells count="7">
    <mergeCell ref="A1:N1"/>
    <mergeCell ref="B99:C99"/>
    <mergeCell ref="D99:I99"/>
    <mergeCell ref="J99:M99"/>
    <mergeCell ref="B100:C100"/>
    <mergeCell ref="D100:I100"/>
    <mergeCell ref="J100:M100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.35433070866141736" right="0.31496062992125984" top="0.19685039370078741" bottom="0.74803149606299213" header="0.11811023622047245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96"/>
  <sheetViews>
    <sheetView topLeftCell="A78" workbookViewId="0">
      <selection activeCell="A90" sqref="A90"/>
    </sheetView>
  </sheetViews>
  <sheetFormatPr baseColWidth="10" defaultRowHeight="11.25" x14ac:dyDescent="0.2"/>
  <sheetData>
    <row r="5" spans="1:7" x14ac:dyDescent="0.2">
      <c r="A5" t="s">
        <v>40</v>
      </c>
      <c r="B5" t="s">
        <v>146</v>
      </c>
      <c r="F5" t="s">
        <v>40</v>
      </c>
      <c r="G5" t="b">
        <f>EXACT(A5,F5)</f>
        <v>1</v>
      </c>
    </row>
    <row r="6" spans="1:7" x14ac:dyDescent="0.2">
      <c r="A6" t="s">
        <v>41</v>
      </c>
      <c r="B6" t="s">
        <v>232</v>
      </c>
      <c r="F6" t="s">
        <v>41</v>
      </c>
      <c r="G6" t="b">
        <f t="shared" ref="G6:G69" si="0">EXACT(A6,F6)</f>
        <v>1</v>
      </c>
    </row>
    <row r="7" spans="1:7" x14ac:dyDescent="0.2">
      <c r="A7" t="s">
        <v>42</v>
      </c>
      <c r="B7" t="s">
        <v>43</v>
      </c>
      <c r="F7" t="s">
        <v>42</v>
      </c>
      <c r="G7" t="b">
        <f t="shared" si="0"/>
        <v>1</v>
      </c>
    </row>
    <row r="8" spans="1:7" x14ac:dyDescent="0.2">
      <c r="A8" t="s">
        <v>44</v>
      </c>
      <c r="B8" t="s">
        <v>192</v>
      </c>
      <c r="F8" t="s">
        <v>44</v>
      </c>
      <c r="G8" t="b">
        <f t="shared" si="0"/>
        <v>1</v>
      </c>
    </row>
    <row r="9" spans="1:7" x14ac:dyDescent="0.2">
      <c r="A9" t="s">
        <v>45</v>
      </c>
      <c r="B9" t="s">
        <v>46</v>
      </c>
      <c r="F9" t="s">
        <v>45</v>
      </c>
      <c r="G9" t="b">
        <f t="shared" si="0"/>
        <v>1</v>
      </c>
    </row>
    <row r="10" spans="1:7" x14ac:dyDescent="0.2">
      <c r="A10" t="s">
        <v>47</v>
      </c>
      <c r="B10" t="s">
        <v>48</v>
      </c>
      <c r="F10" t="s">
        <v>47</v>
      </c>
      <c r="G10" t="b">
        <f t="shared" si="0"/>
        <v>1</v>
      </c>
    </row>
    <row r="11" spans="1:7" x14ac:dyDescent="0.2">
      <c r="A11" t="s">
        <v>49</v>
      </c>
      <c r="B11" t="s">
        <v>193</v>
      </c>
      <c r="F11" t="s">
        <v>49</v>
      </c>
      <c r="G11" t="b">
        <f t="shared" si="0"/>
        <v>1</v>
      </c>
    </row>
    <row r="12" spans="1:7" x14ac:dyDescent="0.2">
      <c r="A12" t="s">
        <v>50</v>
      </c>
      <c r="B12" t="s">
        <v>194</v>
      </c>
      <c r="F12" t="s">
        <v>50</v>
      </c>
      <c r="G12" t="b">
        <f t="shared" si="0"/>
        <v>1</v>
      </c>
    </row>
    <row r="13" spans="1:7" x14ac:dyDescent="0.2">
      <c r="A13" t="s">
        <v>51</v>
      </c>
      <c r="B13" t="s">
        <v>195</v>
      </c>
      <c r="F13" t="s">
        <v>51</v>
      </c>
      <c r="G13" t="b">
        <f t="shared" si="0"/>
        <v>1</v>
      </c>
    </row>
    <row r="14" spans="1:7" x14ac:dyDescent="0.2">
      <c r="A14" t="s">
        <v>52</v>
      </c>
      <c r="B14" t="s">
        <v>196</v>
      </c>
      <c r="F14" t="s">
        <v>52</v>
      </c>
      <c r="G14" t="b">
        <f t="shared" si="0"/>
        <v>1</v>
      </c>
    </row>
    <row r="15" spans="1:7" x14ac:dyDescent="0.2">
      <c r="A15" t="s">
        <v>53</v>
      </c>
      <c r="B15" t="s">
        <v>197</v>
      </c>
      <c r="F15" t="s">
        <v>53</v>
      </c>
      <c r="G15" t="b">
        <f t="shared" si="0"/>
        <v>1</v>
      </c>
    </row>
    <row r="16" spans="1:7" x14ac:dyDescent="0.2">
      <c r="A16" t="s">
        <v>54</v>
      </c>
      <c r="B16" t="s">
        <v>198</v>
      </c>
      <c r="F16" t="s">
        <v>54</v>
      </c>
      <c r="G16" t="b">
        <f t="shared" si="0"/>
        <v>1</v>
      </c>
    </row>
    <row r="17" spans="1:7" x14ac:dyDescent="0.2">
      <c r="A17" t="s">
        <v>55</v>
      </c>
      <c r="B17" t="s">
        <v>199</v>
      </c>
      <c r="F17" t="s">
        <v>55</v>
      </c>
      <c r="G17" t="b">
        <f t="shared" si="0"/>
        <v>1</v>
      </c>
    </row>
    <row r="18" spans="1:7" x14ac:dyDescent="0.2">
      <c r="A18" t="s">
        <v>56</v>
      </c>
      <c r="B18" t="s">
        <v>200</v>
      </c>
      <c r="F18" t="s">
        <v>56</v>
      </c>
      <c r="G18" t="b">
        <f t="shared" si="0"/>
        <v>1</v>
      </c>
    </row>
    <row r="19" spans="1:7" x14ac:dyDescent="0.2">
      <c r="A19" t="s">
        <v>57</v>
      </c>
      <c r="B19" t="s">
        <v>201</v>
      </c>
      <c r="F19" t="s">
        <v>57</v>
      </c>
      <c r="G19" t="b">
        <f t="shared" si="0"/>
        <v>1</v>
      </c>
    </row>
    <row r="20" spans="1:7" x14ac:dyDescent="0.2">
      <c r="A20" t="s">
        <v>58</v>
      </c>
      <c r="B20" t="s">
        <v>202</v>
      </c>
      <c r="F20" t="s">
        <v>58</v>
      </c>
      <c r="G20" t="b">
        <f t="shared" si="0"/>
        <v>1</v>
      </c>
    </row>
    <row r="21" spans="1:7" x14ac:dyDescent="0.2">
      <c r="A21" t="s">
        <v>59</v>
      </c>
      <c r="B21" t="s">
        <v>203</v>
      </c>
      <c r="F21" t="s">
        <v>59</v>
      </c>
      <c r="G21" t="b">
        <f t="shared" si="0"/>
        <v>1</v>
      </c>
    </row>
    <row r="22" spans="1:7" x14ac:dyDescent="0.2">
      <c r="A22" t="s">
        <v>60</v>
      </c>
      <c r="B22" t="s">
        <v>204</v>
      </c>
      <c r="F22" t="s">
        <v>60</v>
      </c>
      <c r="G22" t="b">
        <f t="shared" si="0"/>
        <v>1</v>
      </c>
    </row>
    <row r="23" spans="1:7" x14ac:dyDescent="0.2">
      <c r="A23" t="s">
        <v>61</v>
      </c>
      <c r="B23" t="s">
        <v>205</v>
      </c>
      <c r="F23" t="s">
        <v>61</v>
      </c>
      <c r="G23" t="b">
        <f t="shared" si="0"/>
        <v>1</v>
      </c>
    </row>
    <row r="24" spans="1:7" x14ac:dyDescent="0.2">
      <c r="A24" t="s">
        <v>62</v>
      </c>
      <c r="B24" t="s">
        <v>206</v>
      </c>
      <c r="F24" t="s">
        <v>62</v>
      </c>
      <c r="G24" t="b">
        <f t="shared" si="0"/>
        <v>1</v>
      </c>
    </row>
    <row r="25" spans="1:7" x14ac:dyDescent="0.2">
      <c r="A25" t="s">
        <v>63</v>
      </c>
      <c r="B25" t="s">
        <v>207</v>
      </c>
      <c r="F25" t="s">
        <v>63</v>
      </c>
      <c r="G25" t="b">
        <f t="shared" si="0"/>
        <v>1</v>
      </c>
    </row>
    <row r="26" spans="1:7" x14ac:dyDescent="0.2">
      <c r="A26" t="s">
        <v>64</v>
      </c>
      <c r="B26" t="s">
        <v>208</v>
      </c>
      <c r="F26" t="s">
        <v>64</v>
      </c>
      <c r="G26" t="b">
        <f t="shared" si="0"/>
        <v>1</v>
      </c>
    </row>
    <row r="27" spans="1:7" x14ac:dyDescent="0.2">
      <c r="A27" t="s">
        <v>65</v>
      </c>
      <c r="B27" t="s">
        <v>209</v>
      </c>
      <c r="F27" t="s">
        <v>65</v>
      </c>
      <c r="G27" t="b">
        <f t="shared" si="0"/>
        <v>1</v>
      </c>
    </row>
    <row r="28" spans="1:7" x14ac:dyDescent="0.2">
      <c r="A28" t="s">
        <v>66</v>
      </c>
      <c r="B28" t="s">
        <v>67</v>
      </c>
      <c r="F28" t="s">
        <v>66</v>
      </c>
      <c r="G28" t="b">
        <f t="shared" si="0"/>
        <v>1</v>
      </c>
    </row>
    <row r="29" spans="1:7" x14ac:dyDescent="0.2">
      <c r="A29" t="s">
        <v>68</v>
      </c>
      <c r="B29" t="s">
        <v>210</v>
      </c>
      <c r="F29" t="s">
        <v>68</v>
      </c>
      <c r="G29" t="b">
        <f t="shared" si="0"/>
        <v>1</v>
      </c>
    </row>
    <row r="30" spans="1:7" x14ac:dyDescent="0.2">
      <c r="A30" t="s">
        <v>69</v>
      </c>
      <c r="B30" t="s">
        <v>211</v>
      </c>
      <c r="F30" t="s">
        <v>69</v>
      </c>
      <c r="G30" t="b">
        <f t="shared" si="0"/>
        <v>1</v>
      </c>
    </row>
    <row r="31" spans="1:7" x14ac:dyDescent="0.2">
      <c r="A31" t="s">
        <v>70</v>
      </c>
      <c r="B31" t="s">
        <v>212</v>
      </c>
      <c r="F31" t="s">
        <v>70</v>
      </c>
      <c r="G31" t="b">
        <f t="shared" si="0"/>
        <v>1</v>
      </c>
    </row>
    <row r="32" spans="1:7" x14ac:dyDescent="0.2">
      <c r="A32" t="s">
        <v>71</v>
      </c>
      <c r="B32" t="s">
        <v>213</v>
      </c>
      <c r="F32" t="s">
        <v>71</v>
      </c>
      <c r="G32" t="b">
        <f t="shared" si="0"/>
        <v>1</v>
      </c>
    </row>
    <row r="33" spans="1:7" x14ac:dyDescent="0.2">
      <c r="A33" t="s">
        <v>72</v>
      </c>
      <c r="B33" t="s">
        <v>73</v>
      </c>
      <c r="F33" t="s">
        <v>72</v>
      </c>
      <c r="G33" t="b">
        <f t="shared" si="0"/>
        <v>1</v>
      </c>
    </row>
    <row r="34" spans="1:7" x14ac:dyDescent="0.2">
      <c r="A34" t="s">
        <v>74</v>
      </c>
      <c r="B34" t="s">
        <v>76</v>
      </c>
      <c r="F34" t="s">
        <v>74</v>
      </c>
      <c r="G34" t="b">
        <f t="shared" si="0"/>
        <v>1</v>
      </c>
    </row>
    <row r="35" spans="1:7" x14ac:dyDescent="0.2">
      <c r="A35" t="s">
        <v>75</v>
      </c>
      <c r="B35" t="s">
        <v>89</v>
      </c>
      <c r="F35" t="s">
        <v>75</v>
      </c>
      <c r="G35" t="b">
        <f t="shared" si="0"/>
        <v>1</v>
      </c>
    </row>
    <row r="36" spans="1:7" x14ac:dyDescent="0.2">
      <c r="A36" t="s">
        <v>77</v>
      </c>
      <c r="B36" t="s">
        <v>214</v>
      </c>
      <c r="F36" t="s">
        <v>77</v>
      </c>
      <c r="G36" t="b">
        <f t="shared" si="0"/>
        <v>1</v>
      </c>
    </row>
    <row r="37" spans="1:7" x14ac:dyDescent="0.2">
      <c r="A37" t="s">
        <v>78</v>
      </c>
      <c r="B37" t="s">
        <v>215</v>
      </c>
      <c r="F37" t="s">
        <v>78</v>
      </c>
      <c r="G37" t="b">
        <f t="shared" si="0"/>
        <v>1</v>
      </c>
    </row>
    <row r="38" spans="1:7" x14ac:dyDescent="0.2">
      <c r="A38" t="s">
        <v>79</v>
      </c>
      <c r="B38" t="s">
        <v>216</v>
      </c>
      <c r="F38" t="s">
        <v>79</v>
      </c>
      <c r="G38" t="b">
        <f t="shared" si="0"/>
        <v>1</v>
      </c>
    </row>
    <row r="39" spans="1:7" x14ac:dyDescent="0.2">
      <c r="A39" t="s">
        <v>80</v>
      </c>
      <c r="B39" t="s">
        <v>218</v>
      </c>
      <c r="F39" t="s">
        <v>80</v>
      </c>
      <c r="G39" t="b">
        <f t="shared" si="0"/>
        <v>1</v>
      </c>
    </row>
    <row r="40" spans="1:7" x14ac:dyDescent="0.2">
      <c r="A40" t="s">
        <v>81</v>
      </c>
      <c r="B40" t="s">
        <v>233</v>
      </c>
      <c r="F40" t="s">
        <v>81</v>
      </c>
      <c r="G40" t="b">
        <f t="shared" si="0"/>
        <v>1</v>
      </c>
    </row>
    <row r="41" spans="1:7" x14ac:dyDescent="0.2">
      <c r="A41" t="s">
        <v>82</v>
      </c>
      <c r="B41" t="s">
        <v>234</v>
      </c>
      <c r="F41" t="s">
        <v>82</v>
      </c>
      <c r="G41" t="b">
        <f t="shared" si="0"/>
        <v>1</v>
      </c>
    </row>
    <row r="42" spans="1:7" x14ac:dyDescent="0.2">
      <c r="A42" t="s">
        <v>83</v>
      </c>
      <c r="B42" t="s">
        <v>221</v>
      </c>
      <c r="F42" t="s">
        <v>83</v>
      </c>
      <c r="G42" t="b">
        <f t="shared" si="0"/>
        <v>1</v>
      </c>
    </row>
    <row r="43" spans="1:7" x14ac:dyDescent="0.2">
      <c r="A43" t="s">
        <v>84</v>
      </c>
      <c r="B43" t="s">
        <v>235</v>
      </c>
      <c r="F43" t="s">
        <v>84</v>
      </c>
      <c r="G43" t="b">
        <f t="shared" si="0"/>
        <v>1</v>
      </c>
    </row>
    <row r="44" spans="1:7" x14ac:dyDescent="0.2">
      <c r="A44" t="s">
        <v>85</v>
      </c>
      <c r="B44" t="s">
        <v>236</v>
      </c>
      <c r="F44" t="s">
        <v>85</v>
      </c>
      <c r="G44" t="b">
        <f t="shared" si="0"/>
        <v>1</v>
      </c>
    </row>
    <row r="45" spans="1:7" x14ac:dyDescent="0.2">
      <c r="A45" t="s">
        <v>86</v>
      </c>
      <c r="B45" t="s">
        <v>237</v>
      </c>
      <c r="F45" t="s">
        <v>86</v>
      </c>
      <c r="G45" t="b">
        <f t="shared" si="0"/>
        <v>1</v>
      </c>
    </row>
    <row r="46" spans="1:7" x14ac:dyDescent="0.2">
      <c r="A46" t="s">
        <v>87</v>
      </c>
      <c r="B46" t="s">
        <v>238</v>
      </c>
      <c r="F46" t="s">
        <v>87</v>
      </c>
      <c r="G46" t="b">
        <f t="shared" si="0"/>
        <v>1</v>
      </c>
    </row>
    <row r="47" spans="1:7" x14ac:dyDescent="0.2">
      <c r="A47" t="s">
        <v>88</v>
      </c>
      <c r="B47" t="s">
        <v>89</v>
      </c>
      <c r="F47" t="s">
        <v>88</v>
      </c>
      <c r="G47" t="b">
        <f t="shared" si="0"/>
        <v>1</v>
      </c>
    </row>
    <row r="48" spans="1:7" x14ac:dyDescent="0.2">
      <c r="A48" t="s">
        <v>90</v>
      </c>
      <c r="B48" t="s">
        <v>76</v>
      </c>
      <c r="F48" t="s">
        <v>90</v>
      </c>
      <c r="G48" t="b">
        <f t="shared" si="0"/>
        <v>1</v>
      </c>
    </row>
    <row r="49" spans="1:7" x14ac:dyDescent="0.2">
      <c r="A49" t="s">
        <v>91</v>
      </c>
      <c r="B49" t="s">
        <v>214</v>
      </c>
      <c r="F49" t="s">
        <v>91</v>
      </c>
      <c r="G49" t="b">
        <f t="shared" si="0"/>
        <v>1</v>
      </c>
    </row>
    <row r="50" spans="1:7" x14ac:dyDescent="0.2">
      <c r="A50" t="s">
        <v>93</v>
      </c>
      <c r="B50" t="s">
        <v>215</v>
      </c>
      <c r="F50" t="s">
        <v>93</v>
      </c>
      <c r="G50" t="b">
        <f t="shared" si="0"/>
        <v>1</v>
      </c>
    </row>
    <row r="51" spans="1:7" x14ac:dyDescent="0.2">
      <c r="A51" t="s">
        <v>95</v>
      </c>
      <c r="B51" t="s">
        <v>216</v>
      </c>
      <c r="F51" t="s">
        <v>95</v>
      </c>
      <c r="G51" t="b">
        <f t="shared" si="0"/>
        <v>1</v>
      </c>
    </row>
    <row r="52" spans="1:7" x14ac:dyDescent="0.2">
      <c r="A52" t="s">
        <v>97</v>
      </c>
      <c r="B52" t="s">
        <v>217</v>
      </c>
      <c r="F52" t="s">
        <v>97</v>
      </c>
      <c r="G52" t="b">
        <f t="shared" si="0"/>
        <v>1</v>
      </c>
    </row>
    <row r="53" spans="1:7" x14ac:dyDescent="0.2">
      <c r="A53" t="s">
        <v>99</v>
      </c>
      <c r="B53" t="s">
        <v>218</v>
      </c>
      <c r="F53" t="s">
        <v>99</v>
      </c>
      <c r="G53" t="b">
        <f t="shared" si="0"/>
        <v>1</v>
      </c>
    </row>
    <row r="54" spans="1:7" x14ac:dyDescent="0.2">
      <c r="A54" t="s">
        <v>101</v>
      </c>
      <c r="B54" t="s">
        <v>219</v>
      </c>
      <c r="F54" t="s">
        <v>101</v>
      </c>
      <c r="G54" t="b">
        <f t="shared" si="0"/>
        <v>1</v>
      </c>
    </row>
    <row r="55" spans="1:7" x14ac:dyDescent="0.2">
      <c r="A55" t="s">
        <v>102</v>
      </c>
      <c r="B55" t="s">
        <v>103</v>
      </c>
      <c r="F55" t="s">
        <v>102</v>
      </c>
      <c r="G55" t="b">
        <f t="shared" si="0"/>
        <v>1</v>
      </c>
    </row>
    <row r="56" spans="1:7" x14ac:dyDescent="0.2">
      <c r="A56" t="s">
        <v>104</v>
      </c>
      <c r="B56" t="s">
        <v>220</v>
      </c>
      <c r="F56" t="s">
        <v>104</v>
      </c>
      <c r="G56" t="b">
        <f t="shared" si="0"/>
        <v>1</v>
      </c>
    </row>
    <row r="57" spans="1:7" x14ac:dyDescent="0.2">
      <c r="A57" t="s">
        <v>105</v>
      </c>
      <c r="B57" t="s">
        <v>221</v>
      </c>
      <c r="F57" t="s">
        <v>105</v>
      </c>
      <c r="G57" t="b">
        <f t="shared" si="0"/>
        <v>1</v>
      </c>
    </row>
    <row r="58" spans="1:7" x14ac:dyDescent="0.2">
      <c r="A58" t="s">
        <v>106</v>
      </c>
      <c r="B58" t="s">
        <v>222</v>
      </c>
      <c r="F58" t="s">
        <v>106</v>
      </c>
      <c r="G58" t="b">
        <f t="shared" si="0"/>
        <v>1</v>
      </c>
    </row>
    <row r="59" spans="1:7" x14ac:dyDescent="0.2">
      <c r="A59" t="s">
        <v>108</v>
      </c>
      <c r="B59" t="s">
        <v>223</v>
      </c>
      <c r="F59" t="s">
        <v>108</v>
      </c>
      <c r="G59" t="b">
        <f t="shared" si="0"/>
        <v>1</v>
      </c>
    </row>
    <row r="60" spans="1:7" x14ac:dyDescent="0.2">
      <c r="A60" t="s">
        <v>109</v>
      </c>
      <c r="B60" t="s">
        <v>110</v>
      </c>
      <c r="F60" t="s">
        <v>109</v>
      </c>
      <c r="G60" t="b">
        <f t="shared" si="0"/>
        <v>1</v>
      </c>
    </row>
    <row r="61" spans="1:7" x14ac:dyDescent="0.2">
      <c r="A61" t="s">
        <v>111</v>
      </c>
      <c r="B61" t="s">
        <v>224</v>
      </c>
      <c r="F61" t="s">
        <v>111</v>
      </c>
      <c r="G61" t="b">
        <f t="shared" si="0"/>
        <v>1</v>
      </c>
    </row>
    <row r="62" spans="1:7" x14ac:dyDescent="0.2">
      <c r="A62" t="s">
        <v>112</v>
      </c>
      <c r="B62" t="s">
        <v>225</v>
      </c>
      <c r="F62" t="s">
        <v>112</v>
      </c>
      <c r="G62" t="b">
        <f t="shared" si="0"/>
        <v>1</v>
      </c>
    </row>
    <row r="63" spans="1:7" x14ac:dyDescent="0.2">
      <c r="A63" t="s">
        <v>113</v>
      </c>
      <c r="B63" t="s">
        <v>226</v>
      </c>
      <c r="F63" t="s">
        <v>113</v>
      </c>
      <c r="G63" t="b">
        <f t="shared" si="0"/>
        <v>1</v>
      </c>
    </row>
    <row r="64" spans="1:7" x14ac:dyDescent="0.2">
      <c r="A64" t="s">
        <v>114</v>
      </c>
      <c r="B64" t="s">
        <v>227</v>
      </c>
      <c r="F64" t="s">
        <v>114</v>
      </c>
      <c r="G64" t="b">
        <f t="shared" si="0"/>
        <v>1</v>
      </c>
    </row>
    <row r="65" spans="1:7" x14ac:dyDescent="0.2">
      <c r="A65" t="s">
        <v>115</v>
      </c>
      <c r="B65" t="s">
        <v>239</v>
      </c>
      <c r="F65" t="s">
        <v>115</v>
      </c>
      <c r="G65" t="b">
        <f t="shared" si="0"/>
        <v>1</v>
      </c>
    </row>
    <row r="66" spans="1:7" x14ac:dyDescent="0.2">
      <c r="A66" t="s">
        <v>117</v>
      </c>
      <c r="B66" t="s">
        <v>240</v>
      </c>
      <c r="F66" t="s">
        <v>117</v>
      </c>
      <c r="G66" t="b">
        <f t="shared" si="0"/>
        <v>1</v>
      </c>
    </row>
    <row r="67" spans="1:7" x14ac:dyDescent="0.2">
      <c r="A67" t="s">
        <v>119</v>
      </c>
      <c r="B67" t="s">
        <v>241</v>
      </c>
      <c r="F67" t="s">
        <v>119</v>
      </c>
      <c r="G67" t="b">
        <f t="shared" si="0"/>
        <v>1</v>
      </c>
    </row>
    <row r="68" spans="1:7" x14ac:dyDescent="0.2">
      <c r="A68" t="s">
        <v>121</v>
      </c>
      <c r="B68" t="s">
        <v>242</v>
      </c>
      <c r="F68" t="s">
        <v>121</v>
      </c>
      <c r="G68" t="b">
        <f t="shared" si="0"/>
        <v>1</v>
      </c>
    </row>
    <row r="69" spans="1:7" x14ac:dyDescent="0.2">
      <c r="A69" t="s">
        <v>123</v>
      </c>
      <c r="B69" t="s">
        <v>243</v>
      </c>
      <c r="F69" t="s">
        <v>123</v>
      </c>
      <c r="G69" t="b">
        <f t="shared" si="0"/>
        <v>1</v>
      </c>
    </row>
    <row r="70" spans="1:7" x14ac:dyDescent="0.2">
      <c r="A70" t="s">
        <v>125</v>
      </c>
      <c r="B70" t="s">
        <v>244</v>
      </c>
      <c r="F70" t="s">
        <v>125</v>
      </c>
      <c r="G70" t="b">
        <f t="shared" ref="G70:G96" si="1">EXACT(A70,F70)</f>
        <v>1</v>
      </c>
    </row>
    <row r="71" spans="1:7" x14ac:dyDescent="0.2">
      <c r="A71" t="s">
        <v>126</v>
      </c>
      <c r="B71" t="s">
        <v>127</v>
      </c>
      <c r="F71" t="s">
        <v>126</v>
      </c>
      <c r="G71" t="b">
        <f t="shared" si="1"/>
        <v>1</v>
      </c>
    </row>
    <row r="72" spans="1:7" x14ac:dyDescent="0.2">
      <c r="A72" t="s">
        <v>128</v>
      </c>
      <c r="B72" t="s">
        <v>245</v>
      </c>
      <c r="F72" t="s">
        <v>128</v>
      </c>
      <c r="G72" t="b">
        <f t="shared" si="1"/>
        <v>1</v>
      </c>
    </row>
    <row r="73" spans="1:7" x14ac:dyDescent="0.2">
      <c r="A73" t="s">
        <v>129</v>
      </c>
      <c r="B73" t="s">
        <v>249</v>
      </c>
      <c r="F73" t="s">
        <v>129</v>
      </c>
      <c r="G73" t="b">
        <f t="shared" si="1"/>
        <v>1</v>
      </c>
    </row>
    <row r="74" spans="1:7" x14ac:dyDescent="0.2">
      <c r="A74" t="s">
        <v>130</v>
      </c>
      <c r="B74" t="s">
        <v>250</v>
      </c>
      <c r="F74" t="s">
        <v>130</v>
      </c>
      <c r="G74" t="b">
        <f t="shared" si="1"/>
        <v>1</v>
      </c>
    </row>
    <row r="75" spans="1:7" x14ac:dyDescent="0.2">
      <c r="A75" t="s">
        <v>131</v>
      </c>
      <c r="B75" t="s">
        <v>256</v>
      </c>
      <c r="F75" t="s">
        <v>131</v>
      </c>
      <c r="G75" t="b">
        <f t="shared" si="1"/>
        <v>1</v>
      </c>
    </row>
    <row r="76" spans="1:7" x14ac:dyDescent="0.2">
      <c r="A76" t="s">
        <v>133</v>
      </c>
      <c r="B76" t="s">
        <v>257</v>
      </c>
      <c r="F76" t="s">
        <v>133</v>
      </c>
      <c r="G76" t="b">
        <f t="shared" si="1"/>
        <v>1</v>
      </c>
    </row>
    <row r="77" spans="1:7" x14ac:dyDescent="0.2">
      <c r="A77" t="s">
        <v>135</v>
      </c>
      <c r="B77" t="s">
        <v>258</v>
      </c>
      <c r="F77" t="s">
        <v>135</v>
      </c>
      <c r="G77" t="b">
        <f t="shared" si="1"/>
        <v>1</v>
      </c>
    </row>
    <row r="78" spans="1:7" x14ac:dyDescent="0.2">
      <c r="A78" t="s">
        <v>137</v>
      </c>
      <c r="B78" t="s">
        <v>259</v>
      </c>
      <c r="F78" t="s">
        <v>137</v>
      </c>
      <c r="G78" t="b">
        <f t="shared" si="1"/>
        <v>1</v>
      </c>
    </row>
    <row r="79" spans="1:7" x14ac:dyDescent="0.2">
      <c r="A79" t="s">
        <v>139</v>
      </c>
      <c r="B79" t="s">
        <v>260</v>
      </c>
      <c r="F79" t="s">
        <v>139</v>
      </c>
      <c r="G79" t="b">
        <f t="shared" si="1"/>
        <v>1</v>
      </c>
    </row>
    <row r="80" spans="1:7" x14ac:dyDescent="0.2">
      <c r="A80" t="s">
        <v>141</v>
      </c>
      <c r="B80" t="s">
        <v>261</v>
      </c>
      <c r="F80" t="s">
        <v>141</v>
      </c>
      <c r="G80" t="b">
        <f t="shared" si="1"/>
        <v>1</v>
      </c>
    </row>
    <row r="81" spans="1:7" x14ac:dyDescent="0.2">
      <c r="A81" t="s">
        <v>143</v>
      </c>
      <c r="B81" t="s">
        <v>144</v>
      </c>
      <c r="F81" t="s">
        <v>143</v>
      </c>
      <c r="G81" t="b">
        <f t="shared" si="1"/>
        <v>1</v>
      </c>
    </row>
    <row r="82" spans="1:7" x14ac:dyDescent="0.2">
      <c r="A82" t="s">
        <v>145</v>
      </c>
      <c r="B82" t="s">
        <v>146</v>
      </c>
      <c r="F82" t="s">
        <v>145</v>
      </c>
      <c r="G82" t="b">
        <f t="shared" si="1"/>
        <v>1</v>
      </c>
    </row>
    <row r="83" spans="1:7" x14ac:dyDescent="0.2">
      <c r="A83" t="s">
        <v>147</v>
      </c>
      <c r="B83" t="s">
        <v>148</v>
      </c>
      <c r="F83" t="s">
        <v>147</v>
      </c>
      <c r="G83" t="b">
        <f t="shared" si="1"/>
        <v>1</v>
      </c>
    </row>
    <row r="84" spans="1:7" x14ac:dyDescent="0.2">
      <c r="A84" t="s">
        <v>149</v>
      </c>
      <c r="B84" t="s">
        <v>228</v>
      </c>
      <c r="F84" t="s">
        <v>149</v>
      </c>
      <c r="G84" t="b">
        <f t="shared" si="1"/>
        <v>1</v>
      </c>
    </row>
    <row r="85" spans="1:7" x14ac:dyDescent="0.2">
      <c r="A85" t="s">
        <v>150</v>
      </c>
      <c r="B85" t="s">
        <v>229</v>
      </c>
      <c r="F85" t="s">
        <v>150</v>
      </c>
      <c r="G85" t="b">
        <f t="shared" si="1"/>
        <v>1</v>
      </c>
    </row>
    <row r="86" spans="1:7" x14ac:dyDescent="0.2">
      <c r="A86" t="s">
        <v>152</v>
      </c>
      <c r="B86" t="s">
        <v>230</v>
      </c>
      <c r="F86" t="s">
        <v>152</v>
      </c>
      <c r="G86" t="b">
        <f t="shared" si="1"/>
        <v>1</v>
      </c>
    </row>
    <row r="87" spans="1:7" x14ac:dyDescent="0.2">
      <c r="A87" t="s">
        <v>153</v>
      </c>
      <c r="B87" t="s">
        <v>231</v>
      </c>
      <c r="F87" t="s">
        <v>153</v>
      </c>
      <c r="G87" t="b">
        <f t="shared" si="1"/>
        <v>1</v>
      </c>
    </row>
    <row r="88" spans="1:7" x14ac:dyDescent="0.2">
      <c r="A88" t="s">
        <v>154</v>
      </c>
      <c r="B88" t="s">
        <v>246</v>
      </c>
      <c r="F88" t="s">
        <v>154</v>
      </c>
      <c r="G88" t="b">
        <f t="shared" si="1"/>
        <v>1</v>
      </c>
    </row>
    <row r="89" spans="1:7" x14ac:dyDescent="0.2">
      <c r="A89" t="s">
        <v>156</v>
      </c>
      <c r="B89" t="s">
        <v>247</v>
      </c>
      <c r="F89" t="s">
        <v>156</v>
      </c>
      <c r="G89" t="b">
        <f t="shared" si="1"/>
        <v>1</v>
      </c>
    </row>
    <row r="90" spans="1:7" x14ac:dyDescent="0.2">
      <c r="A90" t="s">
        <v>157</v>
      </c>
      <c r="B90" t="s">
        <v>248</v>
      </c>
      <c r="F90" t="s">
        <v>157</v>
      </c>
      <c r="G90" t="b">
        <f t="shared" si="1"/>
        <v>1</v>
      </c>
    </row>
    <row r="91" spans="1:7" x14ac:dyDescent="0.2">
      <c r="A91" t="s">
        <v>158</v>
      </c>
      <c r="B91" t="s">
        <v>159</v>
      </c>
      <c r="F91" t="s">
        <v>158</v>
      </c>
      <c r="G91" t="b">
        <f t="shared" si="1"/>
        <v>1</v>
      </c>
    </row>
    <row r="92" spans="1:7" x14ac:dyDescent="0.2">
      <c r="A92" t="s">
        <v>160</v>
      </c>
      <c r="B92" t="s">
        <v>251</v>
      </c>
      <c r="F92" t="s">
        <v>160</v>
      </c>
      <c r="G92" t="b">
        <f t="shared" si="1"/>
        <v>1</v>
      </c>
    </row>
    <row r="93" spans="1:7" x14ac:dyDescent="0.2">
      <c r="A93" t="s">
        <v>161</v>
      </c>
      <c r="B93" t="s">
        <v>252</v>
      </c>
      <c r="F93" t="s">
        <v>161</v>
      </c>
      <c r="G93" t="b">
        <f t="shared" si="1"/>
        <v>1</v>
      </c>
    </row>
    <row r="94" spans="1:7" x14ac:dyDescent="0.2">
      <c r="A94" t="s">
        <v>162</v>
      </c>
      <c r="B94" t="s">
        <v>253</v>
      </c>
      <c r="F94" t="s">
        <v>162</v>
      </c>
      <c r="G94" t="b">
        <f t="shared" si="1"/>
        <v>1</v>
      </c>
    </row>
    <row r="95" spans="1:7" x14ac:dyDescent="0.2">
      <c r="A95" t="s">
        <v>163</v>
      </c>
      <c r="B95" t="s">
        <v>254</v>
      </c>
      <c r="F95" t="s">
        <v>163</v>
      </c>
      <c r="G95" t="b">
        <f t="shared" si="1"/>
        <v>1</v>
      </c>
    </row>
    <row r="96" spans="1:7" x14ac:dyDescent="0.2">
      <c r="A96" t="s">
        <v>164</v>
      </c>
      <c r="B96" t="s">
        <v>255</v>
      </c>
      <c r="F96" t="s">
        <v>164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PPI</vt:lpstr>
      <vt:lpstr>Hoja1</vt:lpstr>
      <vt:lpstr>Instructivo_PPI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2021-01-29T18:29:47Z</cp:lastPrinted>
  <dcterms:created xsi:type="dcterms:W3CDTF">2014-10-22T05:35:08Z</dcterms:created>
  <dcterms:modified xsi:type="dcterms:W3CDTF">2021-05-05T19:05:59Z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